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docs.live.net/c90bd240c538bc88/Pictures/Desktop/"/>
    </mc:Choice>
  </mc:AlternateContent>
  <xr:revisionPtr revIDLastSave="0" documentId="8_{638CDB8A-113A-48F9-B805-D1715DB67B4B}" xr6:coauthVersionLast="47" xr6:coauthVersionMax="47" xr10:uidLastSave="{00000000-0000-0000-0000-000000000000}"/>
  <bookViews>
    <workbookView xWindow="-108" yWindow="-108" windowWidth="23256" windowHeight="12456" xr2:uid="{2997F353-9427-4CB1-9856-4B148EC3B410}"/>
  </bookViews>
  <sheets>
    <sheet name="Formulario 1.1- Ingresos E.P" sheetId="1" r:id="rId1"/>
  </sheets>
  <externalReferences>
    <externalReference r:id="rId2"/>
    <externalReference r:id="rId3"/>
  </externalReferences>
  <definedNames>
    <definedName name="activo">[1]DESPLEGABLES!#REF!</definedName>
    <definedName name="actualizada">[2]DESPLEGABLES!#REF!</definedName>
    <definedName name="bien_o_servicio">[1]DESPLEGABLES!#REF!</definedName>
    <definedName name="CPC">[1]DESPLEGABLES!#REF!</definedName>
    <definedName name="Derechos_administrativos">[1]DESPLEGABLES!#REF!</definedName>
    <definedName name="Fondos">[1]DESPLEGABLES!#REF!</definedName>
    <definedName name="TIPO_DE_INGRESO">[1]DESPLEGABLES!#REF!</definedName>
    <definedName name="TIPO_DE_INGRESO_A_REGISTRAR">[1]DESPLEGABLES!#REF!</definedName>
    <definedName name="TIPO_INGRESO">[1]DESPLEGABLES!#REF!</definedName>
    <definedName name="Ventas_de_establecimientos_de_mercado">[1]DESPLEGABLES!#REF!</definedName>
    <definedName name="Ventas_incidentales_de_establecimiento_no_de_mercado">[1]DESPLEGABLES!#REF!</definedName>
    <definedName name="Ventas_incidentales_de_establecimientos_no_de_mercado">[1]DESPLEGABLES!#REF!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7" i="1" l="1"/>
  <c r="G107" i="1"/>
  <c r="H101" i="1"/>
  <c r="G101" i="1"/>
  <c r="H98" i="1"/>
  <c r="G98" i="1"/>
  <c r="H90" i="1"/>
  <c r="G90" i="1"/>
  <c r="H86" i="1"/>
  <c r="G86" i="1"/>
  <c r="H83" i="1"/>
  <c r="G83" i="1"/>
  <c r="H80" i="1"/>
  <c r="H79" i="1" s="1"/>
  <c r="G80" i="1"/>
  <c r="G79" i="1" s="1"/>
  <c r="H71" i="1"/>
  <c r="G71" i="1"/>
  <c r="H66" i="1"/>
  <c r="H62" i="1" s="1"/>
  <c r="G66" i="1"/>
  <c r="G62" i="1"/>
  <c r="H61" i="1"/>
  <c r="G61" i="1"/>
  <c r="H60" i="1"/>
  <c r="G60" i="1"/>
  <c r="G59" i="1" s="1"/>
  <c r="H59" i="1"/>
  <c r="D58" i="1"/>
  <c r="D57" i="1"/>
  <c r="D56" i="1"/>
  <c r="H55" i="1"/>
  <c r="G55" i="1"/>
  <c r="E53" i="1"/>
  <c r="E52" i="1"/>
  <c r="E51" i="1"/>
  <c r="H50" i="1"/>
  <c r="H49" i="1" s="1"/>
  <c r="H48" i="1" s="1"/>
  <c r="G50" i="1"/>
  <c r="G49" i="1" s="1"/>
  <c r="G48" i="1" s="1"/>
  <c r="E50" i="1"/>
  <c r="D47" i="1"/>
  <c r="D46" i="1"/>
  <c r="D45" i="1"/>
  <c r="D44" i="1"/>
  <c r="D43" i="1"/>
  <c r="D42" i="1"/>
  <c r="H41" i="1"/>
  <c r="G41" i="1"/>
  <c r="D41" i="1"/>
  <c r="H40" i="1"/>
  <c r="G40" i="1"/>
  <c r="D40" i="1"/>
  <c r="H39" i="1"/>
  <c r="G39" i="1"/>
  <c r="E38" i="1"/>
  <c r="E37" i="1"/>
  <c r="E36" i="1"/>
  <c r="H35" i="1"/>
  <c r="G35" i="1"/>
  <c r="E34" i="1"/>
  <c r="H33" i="1"/>
  <c r="H28" i="1" s="1"/>
  <c r="H27" i="1" s="1"/>
  <c r="H26" i="1" s="1"/>
  <c r="H117" i="1" s="1"/>
  <c r="G33" i="1"/>
  <c r="G28" i="1" s="1"/>
  <c r="E32" i="1"/>
  <c r="E31" i="1"/>
  <c r="E30" i="1"/>
  <c r="H29" i="1"/>
  <c r="G29" i="1"/>
  <c r="F7" i="1"/>
  <c r="H116" i="1" l="1"/>
  <c r="H118" i="1"/>
  <c r="H110" i="1"/>
  <c r="G118" i="1"/>
  <c r="G27" i="1"/>
  <c r="G26" i="1" s="1"/>
  <c r="G117" i="1" s="1"/>
  <c r="G116" i="1" s="1"/>
  <c r="G11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Rosa Angelica Blanco Pinzon</author>
    <author>saul</author>
    <author>Alejandra Castañeda Rivera</author>
    <author>Daniel Fernando Romero Fandiño</author>
  </authors>
  <commentList>
    <comment ref="B6" authorId="0" shapeId="0" xr:uid="{F5C87CA8-AF23-4264-A0D0-1668AE14AF69}">
      <text>
        <r>
          <rPr>
            <sz val="9"/>
            <color indexed="81"/>
            <rFont val="Tahoma"/>
            <family val="2"/>
          </rPr>
          <t xml:space="preserve">Haga uso de la lista desplegable para seleccionar la sección respectiva.
En caso de que la unidad ejecutora sea nueva y no aparezca en la lista, por favor enviar un correo a </t>
        </r>
        <r>
          <rPr>
            <u/>
            <sz val="9"/>
            <color indexed="81"/>
            <rFont val="Tahoma"/>
            <family val="2"/>
          </rPr>
          <t>proyecto_presupuesto@minhacienda.gov.co</t>
        </r>
        <r>
          <rPr>
            <sz val="9"/>
            <color indexed="81"/>
            <rFont val="Tahoma"/>
            <family val="2"/>
          </rPr>
          <t xml:space="preserve"> dando a conocer el caso específico para remitir un nuevo formulario. </t>
        </r>
      </text>
    </comment>
    <comment ref="B7" authorId="1" shapeId="0" xr:uid="{32A2431B-3B74-40B8-ADB4-7B3A15F72308}">
      <text>
        <r>
          <rPr>
            <sz val="9"/>
            <color indexed="81"/>
            <rFont val="Tahoma"/>
            <family val="2"/>
          </rPr>
          <t>El nombre de la unidad ejecutora se desplegará automáticamente después de seleccionar la sección.</t>
        </r>
      </text>
    </comment>
    <comment ref="F26" authorId="0" shapeId="0" xr:uid="{11025309-1359-4669-858E-D1202EC8E367}">
      <text>
        <r>
          <rPr>
            <sz val="8"/>
            <color indexed="81"/>
            <rFont val="Tahoma"/>
            <family val="2"/>
          </rPr>
          <t xml:space="preserve">Son los ingresos </t>
        </r>
        <r>
          <rPr>
            <b/>
            <sz val="8"/>
            <color indexed="81"/>
            <rFont val="Tahoma"/>
            <family val="2"/>
          </rPr>
          <t>REGULARES</t>
        </r>
        <r>
          <rPr>
            <sz val="8"/>
            <color indexed="81"/>
            <rFont val="Tahoma"/>
            <family val="2"/>
          </rPr>
          <t xml:space="preserve"> que percibe el Establecimiento Público.</t>
        </r>
      </text>
    </comment>
    <comment ref="F27" authorId="0" shapeId="0" xr:uid="{ABD5FC86-484F-4BDC-BE2F-938D0146593B}">
      <text>
        <r>
          <rPr>
            <sz val="8"/>
            <color rgb="FF000000"/>
            <rFont val="Tahoma"/>
            <family val="2"/>
          </rPr>
          <t xml:space="preserve">Son los ingresos corrientes que por ley </t>
        </r>
        <r>
          <rPr>
            <b/>
            <sz val="8"/>
            <color rgb="FF000000"/>
            <rFont val="Tahoma"/>
            <family val="2"/>
          </rPr>
          <t>NO</t>
        </r>
        <r>
          <rPr>
            <sz val="8"/>
            <color rgb="FF000000"/>
            <rFont val="Tahoma"/>
            <family val="2"/>
          </rPr>
          <t xml:space="preserve"> están definidos como impuestos.</t>
        </r>
      </text>
    </comment>
    <comment ref="F28" authorId="0" shapeId="0" xr:uid="{685F7406-07FA-4279-9732-4C152382AEFE}">
      <text>
        <r>
          <rPr>
            <sz val="8"/>
            <color indexed="81"/>
            <rFont val="Tahoma"/>
            <family val="2"/>
          </rPr>
          <t xml:space="preserve">Son los ingresos por cargas fiscales al patrimonio particular, sustentadas en la potestad tributaria del Estado. Incluye el ingreso por </t>
        </r>
        <r>
          <rPr>
            <b/>
            <sz val="8"/>
            <color indexed="81"/>
            <rFont val="Tahoma"/>
            <family val="2"/>
          </rPr>
          <t>contribuciones parafiscales</t>
        </r>
        <r>
          <rPr>
            <sz val="8"/>
            <color indexed="81"/>
            <rFont val="Tahoma"/>
            <family val="2"/>
          </rPr>
          <t xml:space="preserve">, que son los pagos que deben realizar los usuarios de algunos organismos públicos, mixtos o privados, para asegurar el financiamiento de estas entidades de manera autónoma. 
Hacen parte de las contribuciones que perciben los Establecimientos Públicos: Las contribuciones sociales, las contribuciones asociadas a la nómina y las contribuciones diversas.
</t>
        </r>
        <r>
          <rPr>
            <u/>
            <sz val="8"/>
            <color indexed="81"/>
            <rFont val="Tahoma"/>
            <family val="2"/>
          </rPr>
          <t xml:space="preserve">POR FAVOR INDIQUE CON CLARIDAD LA BASE LEGAL DE CADA UNA DE LAS CONTRIBUCIONES REGISTRADAS.
</t>
        </r>
      </text>
    </comment>
    <comment ref="F29" authorId="0" shapeId="0" xr:uid="{3A025A53-0762-42B1-9ACC-9D1B6FBF72B6}">
      <text>
        <r>
          <rPr>
            <sz val="8"/>
            <color rgb="FF000000"/>
            <rFont val="Tahoma"/>
            <family val="2"/>
          </rPr>
          <t xml:space="preserve">Son los ingresos por aportes de los empleados y de los empleadores a los sistemas de seguros sociales, destinados a cubrir un riesgo social como la enfermedad y la vejez.
</t>
        </r>
        <r>
          <rPr>
            <sz val="8"/>
            <color rgb="FF000000"/>
            <rFont val="Tahoma"/>
            <family val="2"/>
          </rPr>
          <t xml:space="preserve"> </t>
        </r>
        <r>
          <rPr>
            <u/>
            <sz val="8"/>
            <color rgb="FF000000"/>
            <rFont val="Tahoma"/>
            <family val="2"/>
          </rPr>
          <t xml:space="preserve">
</t>
        </r>
        <r>
          <rPr>
            <u/>
            <sz val="8"/>
            <color rgb="FF000000"/>
            <rFont val="Tahoma"/>
            <family val="2"/>
          </rPr>
          <t>SI SU ESTABLECIMIENTO RECIBE INGRESOS POR ESTE CONCEPTO, HAGA USO DE LA LISTA DESPLEGABLE PARA SEÑALAR LA CONTRIBUCIÓN CORRESPONDIENTE.</t>
        </r>
      </text>
    </comment>
    <comment ref="F33" authorId="0" shapeId="0" xr:uid="{75EEC12C-3FB4-43C3-A087-87323C3F4992}">
      <text>
        <r>
          <rPr>
            <sz val="8"/>
            <color rgb="FF000000"/>
            <rFont val="Tahoma"/>
            <family val="2"/>
          </rPr>
          <t xml:space="preserve">Son los recaudos de aportes de los empleados y de los empleadores asociados a la nómina y que se destinan a financiar actividades del Instituto Colombiano de Bienestar Familiar - ICBF, el Servicio Nacional de Aprendizaje - SENA y la Escuela Superior de Administración Pública - ESAP.  
</t>
        </r>
        <r>
          <rPr>
            <sz val="8"/>
            <color rgb="FF000000"/>
            <rFont val="Tahoma"/>
            <family val="2"/>
          </rPr>
          <t xml:space="preserve"> </t>
        </r>
        <r>
          <rPr>
            <u/>
            <sz val="8"/>
            <color rgb="FF000000"/>
            <rFont val="Tahoma"/>
            <family val="2"/>
          </rPr>
          <t xml:space="preserve">
</t>
        </r>
        <r>
          <rPr>
            <u/>
            <sz val="8"/>
            <color rgb="FF000000"/>
            <rFont val="Tahoma"/>
            <family val="2"/>
          </rPr>
          <t>SI SU ESTABLECIMIENTO RECIBE INGRESOS POR ESTE CONCEPTO, HAGA USO DE LA LISTA DESPLEGABLE PARA SEÑALAR LA CONTRIBUCIÓN CORRESPONDIENTE.</t>
        </r>
      </text>
    </comment>
    <comment ref="F35" authorId="0" shapeId="0" xr:uid="{19EE7295-8DC6-492D-BE61-8474504EF11F}">
      <text>
        <r>
          <rPr>
            <sz val="8"/>
            <color rgb="FF000000"/>
            <rFont val="Tahoma"/>
            <family val="2"/>
          </rPr>
          <t xml:space="preserve">Comprende los ingresos por las demás contribuciones que no se clasifican en las cuentas anteriores.
</t>
        </r>
        <r>
          <rPr>
            <sz val="8"/>
            <color rgb="FF000000"/>
            <rFont val="Tahoma"/>
            <family val="2"/>
          </rPr>
          <t xml:space="preserve"> </t>
        </r>
        <r>
          <rPr>
            <u/>
            <sz val="8"/>
            <color rgb="FF000000"/>
            <rFont val="Tahoma"/>
            <family val="2"/>
          </rPr>
          <t xml:space="preserve">
</t>
        </r>
        <r>
          <rPr>
            <u/>
            <sz val="8"/>
            <color rgb="FF000000"/>
            <rFont val="Tahoma"/>
            <family val="2"/>
          </rPr>
          <t>SI SU ESTABLECIMIENTO RECIBE INGRESOS POR ESTE CONCEPTO, HAGA USO DE LA LISTA DESPLEGABLE PARA SEÑALAR LA CONTRIBUCIÓN CORRESPONDIENTE.</t>
        </r>
      </text>
    </comment>
    <comment ref="F39" authorId="0" shapeId="0" xr:uid="{D9200177-D83A-46EB-861C-700E08B573C3}">
      <text>
        <r>
          <rPr>
            <sz val="8"/>
            <color indexed="81"/>
            <rFont val="Tahoma"/>
            <family val="2"/>
          </rPr>
          <t xml:space="preserve">Son los ingresos derivados de la prestación directa y efectiva de un servicio público individualizado y específico o de las funciones regulatorias que realizan los establecimientos públicos (la expedición de visas, de cédulas de cidadanía, de tarjetas profesionales, de permisos de porte y tenencia de armas, entre otros).
LAS TASAS Y DERECHOS ADMINISTRATIVOS DEBEN ESTAR DEFINIDAS COMO TAL POR LEY, DE LO CONTRARIO SE REGISTRAN COMO VENTA DE BIENES Y SERVICIOS.
</t>
        </r>
        <r>
          <rPr>
            <u/>
            <sz val="8"/>
            <color indexed="81"/>
            <rFont val="Tahoma"/>
            <family val="2"/>
          </rPr>
          <t>SI SU ESTABLECIMIENTO RECIBE INGRESOS POR ESTE CONCEPTO, HAGA USO DE LA LISTA DESPLEGABLE PARA SEÑALAR LA TASA O EL DERECHO ADMINISTRATIVO CORRESPONDIENTE.</t>
        </r>
      </text>
    </comment>
    <comment ref="F47" authorId="0" shapeId="0" xr:uid="{E4C9AD8F-45CA-442C-B058-2B8204E40508}">
      <text>
        <r>
          <rPr>
            <sz val="8"/>
            <color rgb="FF000000"/>
            <rFont val="Tahoma"/>
            <family val="2"/>
          </rPr>
          <t xml:space="preserve">En caso de percibir ingresos por una tasa o derecho administrativo distinto a los señalados por favor haga uso de esta casilla para su registro. 
</t>
        </r>
        <r>
          <rPr>
            <sz val="8"/>
            <color rgb="FF000000"/>
            <rFont val="Tahoma"/>
            <family val="2"/>
          </rPr>
          <t xml:space="preserve">
</t>
        </r>
        <r>
          <rPr>
            <sz val="8"/>
            <color rgb="FF000000"/>
            <rFont val="Tahoma"/>
            <family val="2"/>
          </rPr>
          <t xml:space="preserve">ES OBLIGATORIO SEÑALAR LA BASE LEGAL DE LOS MISMOS PARA SU ANÁLISIS POSTERIOR.
</t>
        </r>
        <r>
          <rPr>
            <sz val="8"/>
            <color rgb="FF000000"/>
            <rFont val="Tahoma"/>
            <family val="2"/>
          </rPr>
          <t xml:space="preserve">
</t>
        </r>
        <r>
          <rPr>
            <sz val="8"/>
            <color rgb="FF000000"/>
            <rFont val="Tahoma"/>
            <family val="2"/>
          </rPr>
          <t xml:space="preserve">RECUERDE QUE ESTA CUENTA SOLO INCLUYE LOS CONCEPTOS QUE ESTÁN </t>
        </r>
        <r>
          <rPr>
            <b/>
            <sz val="8"/>
            <color rgb="FF000000"/>
            <rFont val="Tahoma"/>
            <family val="2"/>
          </rPr>
          <t>EXPRESAMENTE</t>
        </r>
        <r>
          <rPr>
            <sz val="8"/>
            <color rgb="FF000000"/>
            <rFont val="Tahoma"/>
            <family val="2"/>
          </rPr>
          <t xml:space="preserve"> DEFINIDOS COMO TASAS O DERECHOS ADMINISTRATIVOS EN UNA </t>
        </r>
        <r>
          <rPr>
            <b/>
            <sz val="8"/>
            <color rgb="FF000000"/>
            <rFont val="Tahoma"/>
            <family val="2"/>
          </rPr>
          <t>LEY.</t>
        </r>
      </text>
    </comment>
    <comment ref="F48" authorId="0" shapeId="0" xr:uid="{8169A1FB-7C8F-4494-A5C8-B4996B75449F}">
      <text>
        <r>
          <rPr>
            <sz val="8"/>
            <color indexed="81"/>
            <rFont val="Tahoma"/>
            <family val="2"/>
          </rPr>
          <t>Incluye los ingresos por penalidades pecuniarias que derivan del poder punitivo del Estado, y que se establecen por el incumplimiento de leyes o normas administrativas, con el fin de prevenir un comportamiento considerado indeseable (Como infracciones, zonas francas, multas superintendencias, comparendos, otras multas, sanciones tributarias, aduaneras, cambiarias, disciplinarias, contractuales, comerciales, administrativas y fiscales); y los intereses de mora derivados del resarcimiento tarifado o indemnización de los perjuicios que padece un Estapúblico por no tener consigo el dinero en la oportunidad debida.</t>
        </r>
      </text>
    </comment>
    <comment ref="F49" authorId="0" shapeId="0" xr:uid="{B4B6A416-00CB-474B-8804-E1F8D27A7361}">
      <text>
        <r>
          <rPr>
            <sz val="8"/>
            <color indexed="81"/>
            <rFont val="Tahoma"/>
            <family val="2"/>
          </rPr>
          <t>Incluye los ingresos por penalidades pecuniarias que derivan del poder punitivo del Estado, y que se establecen por el incumplimiento de leyes o normas administrativas, con el fin de prevenir un comportamiento considerado indeseable.</t>
        </r>
      </text>
    </comment>
    <comment ref="F54" authorId="0" shapeId="0" xr:uid="{A5D99B40-DAA0-4D77-BAC6-BD37B3AE8CA6}">
      <text>
        <r>
          <rPr>
            <sz val="8"/>
            <color rgb="FF000000"/>
            <rFont val="Tahoma"/>
            <family val="2"/>
          </rPr>
          <t>Comprende los ingresos derivados del resarcimiento tarifado o indemnización de los perjuicios que padece un Estapúblico por no tener consigo el dinero en la oportunidad debida.</t>
        </r>
      </text>
    </comment>
    <comment ref="F55" authorId="0" shapeId="0" xr:uid="{396C08E4-E0AE-4982-BBA8-4E6C7A808131}">
      <text>
        <r>
          <rPr>
            <sz val="8"/>
            <color indexed="81"/>
            <rFont val="Tahoma"/>
            <family val="2"/>
          </rPr>
          <t xml:space="preserve">Son los ingresos que se reciben como contraprestación por poner activos no producidos a disposición de otros, para su uso en el proceso de producción. Entiendase como activos no producidos los activos de origen natural (tierras,terrenos, yacimientos de minerales del subsuelo, peces en mares abiertos y el espectro radial); y las creaciones de la sociedad (ciertos contratos o concesiones).
</t>
        </r>
        <r>
          <rPr>
            <u/>
            <sz val="8"/>
            <color indexed="81"/>
            <rFont val="Tahoma"/>
            <family val="2"/>
          </rPr>
          <t>SI SU ESTABLECIMIENTO RECIBE INGRESOS POR ESTE CONCEPTO, HAGA USO DE LA LISTA DESPLEGABLE PARA SEÑALAR EL DERECHO ECONÓMICO POR USO DE RECURSOS NATURALES CORRESPONDIENTE.</t>
        </r>
        <r>
          <rPr>
            <sz val="8"/>
            <color indexed="81"/>
            <rFont val="Tahoma"/>
            <family val="2"/>
          </rPr>
          <t xml:space="preserve">
</t>
        </r>
      </text>
    </comment>
    <comment ref="F59" authorId="0" shapeId="0" xr:uid="{8D3AD1AA-BF12-49DA-A699-79E89D1AE0C5}">
      <text>
        <r>
          <rPr>
            <sz val="8"/>
            <color theme="1"/>
            <rFont val="Tahoma"/>
            <family val="2"/>
          </rPr>
          <t>Comprende los ingresos por la venta de bienes y la prestación de servicios que realiza el Establecimiento Público en desarrollo de sus funciones, independientemente de que las mismas estén o no relacionadas con actividades de producción, o si se venden o no a precios económicamente significativos.</t>
        </r>
      </text>
    </comment>
    <comment ref="F60" authorId="0" shapeId="0" xr:uid="{36964EAB-8490-4B82-BBAA-7A25426A924F}">
      <text>
        <r>
          <rPr>
            <sz val="8"/>
            <color indexed="81"/>
            <rFont val="Tahoma"/>
            <family val="2"/>
          </rPr>
          <t xml:space="preserve">Comprende la venta de bienes producidos o comercializados y de los servicios prestados por el Establecimiento Público de forma regular, en desarrollo de las funciones definidas por la Constitución o la ley.  
</t>
        </r>
        <r>
          <rPr>
            <u/>
            <sz val="8"/>
            <color indexed="81"/>
            <rFont val="Tahoma"/>
            <family val="2"/>
          </rPr>
          <t>NO  INCLUYE TASAS Y DERECHOS ADMINISTRATIVOS.</t>
        </r>
        <r>
          <rPr>
            <sz val="8"/>
            <color indexed="81"/>
            <rFont val="Tahoma"/>
            <family val="2"/>
          </rPr>
          <t xml:space="preserve">
</t>
        </r>
      </text>
    </comment>
    <comment ref="F61" authorId="0" shapeId="0" xr:uid="{10B63B78-2C5E-43CD-A1E0-96C954CC3CD5}">
      <text>
        <r>
          <rPr>
            <sz val="8"/>
            <color indexed="81"/>
            <rFont val="Tahoma"/>
            <family val="2"/>
          </rPr>
          <t xml:space="preserve">Comprende la venta de bienes y servicios que no están relacionados directamente con las funciones principales del Establecimiento Público. Es decir, que la venta de dichos bienes y servicios no resulta del desarrollo de las actividades económicas o sociales que realiza regularmente. 
</t>
        </r>
        <r>
          <rPr>
            <u/>
            <sz val="8"/>
            <color indexed="81"/>
            <rFont val="Tahoma"/>
            <family val="2"/>
          </rPr>
          <t>GENERALMENTE, SON VENTAS DE CARÁCTER INCIDENTAL.</t>
        </r>
      </text>
    </comment>
    <comment ref="F62" authorId="0" shapeId="0" xr:uid="{C22C72D2-F7F2-46B8-B91D-759EE630CC48}">
      <text>
        <r>
          <rPr>
            <sz val="8"/>
            <color indexed="81"/>
            <rFont val="Tahoma"/>
            <family val="2"/>
          </rPr>
          <t xml:space="preserve">Son los recursos que percibe REGULARMENTE el Establecimiento Público SIN que exista la obligación de adquirir un bien, servicio o activo a cambio como contrapartida directa. </t>
        </r>
      </text>
    </comment>
    <comment ref="F63" authorId="0" shapeId="0" xr:uid="{9B3880D1-5B4E-42D5-8A6C-4C3F7A74ECE6}">
      <text>
        <r>
          <rPr>
            <sz val="8"/>
            <color indexed="81"/>
            <rFont val="Tahoma"/>
            <family val="2"/>
          </rPr>
          <t xml:space="preserve">Comprende los ingresos por indemnizaciones otorgadas por un sistema de aseguramiento contra riesgos, así como ingresos por liquidaciones de seguros no de vida que no sean excepcionales.
</t>
        </r>
        <r>
          <rPr>
            <u/>
            <sz val="8"/>
            <color indexed="81"/>
            <rFont val="Tahoma"/>
            <family val="2"/>
          </rPr>
          <t>SI ES UNA INDEMNIZACIÓN EXCEPCIONALMENTE CUANTIOSA QUE SE RECIBE POR UN DESASTRE O UNA CATÁSTROFE NATURAL SE REGISTRA COMO TRANSFERENCIA DE CAPITAL.</t>
        </r>
      </text>
    </comment>
    <comment ref="F64" authorId="0" shapeId="0" xr:uid="{4F0273A3-D77F-4A43-993C-6699BBADF375}">
      <text>
        <r>
          <rPr>
            <sz val="8"/>
            <color indexed="81"/>
            <rFont val="Tahoma"/>
            <family val="2"/>
          </rPr>
          <t>Ingresos recibidos como producto de conciliaciones, o fallos en procesos judiciales a favor del Estado, en donde haya lugar a una indemnización económica.</t>
        </r>
      </text>
    </comment>
    <comment ref="F65" authorId="0" shapeId="0" xr:uid="{241D9C73-0659-4656-ABBE-07E060A7C943}">
      <text>
        <r>
          <rPr>
            <sz val="8"/>
            <color indexed="81"/>
            <rFont val="Tahoma"/>
            <family val="2"/>
          </rPr>
          <t>Comprende los ingresos por la devolución del Impuesto al Valor Agregado - IVA que pagan los Establecimientos Públicos en calidad de instituciones estatales u oficiales de educación superior.</t>
        </r>
      </text>
    </comment>
    <comment ref="F66" authorId="0" shapeId="0" xr:uid="{6100CC39-4453-4E84-9BA4-3FFCA3BC7CB3}">
      <text>
        <r>
          <rPr>
            <sz val="8"/>
            <color indexed="81"/>
            <rFont val="Tahoma"/>
            <family val="2"/>
          </rPr>
          <t>Corresponde a las transferencias recibidas regularmente de otras unidades de gobierno y que no están condicionadas a la adquisición de un activo o al pago de un pasivo.</t>
        </r>
      </text>
    </comment>
    <comment ref="F67" authorId="0" shapeId="0" xr:uid="{99C34729-D52B-4F42-B44F-B0F98AE190E1}">
      <text>
        <r>
          <rPr>
            <sz val="8"/>
            <color indexed="81"/>
            <rFont val="Tahoma"/>
            <family val="2"/>
          </rPr>
          <t>Son los recursos del PGN que el gobierno transfiere al Establecimiento Público con el objeto de contribuir a la atención de sus compromisos y al cumplimiento de sus funciones.</t>
        </r>
      </text>
    </comment>
    <comment ref="F68" authorId="0" shapeId="0" xr:uid="{A20102ED-8C3E-4523-A6F3-E685761B530E}">
      <text>
        <r>
          <rPr>
            <sz val="8"/>
            <color indexed="81"/>
            <rFont val="Tahoma"/>
            <family val="2"/>
          </rPr>
          <t xml:space="preserve">Corresponde a los ingresos por concepto de transferencias recibidas por otras unidades de gobierno, distintas de los aportes de la Nación.
</t>
        </r>
        <r>
          <rPr>
            <u/>
            <sz val="8"/>
            <color indexed="81"/>
            <rFont val="Tahoma"/>
            <family val="2"/>
          </rPr>
          <t xml:space="preserve">
POR FAVOR INDIQUE CON CLARIDAD LA BASE LEGAL O JUSTIFICACIÓN PARA PERCIBIR ESTE INGRESO.</t>
        </r>
      </text>
    </comment>
    <comment ref="F69" authorId="2" shapeId="0" xr:uid="{B1241B85-9F79-4A9C-88C7-67EF4F70F3A6}">
      <text>
        <r>
          <rPr>
            <sz val="9"/>
            <color rgb="FF000000"/>
            <rFont val="Tahoma"/>
            <family val="2"/>
          </rPr>
          <t xml:space="preserve">Corresponde a recursos de carácter transitorio que por disposición legal deben ser recepcionados por algunos órganos del PGN para su posterior asignación a los beneficiarios o ejecutores de los mismos.
</t>
        </r>
      </text>
    </comment>
    <comment ref="F70" authorId="0" shapeId="0" xr:uid="{D8310C4E-01C5-4560-AC9D-2F22B3C08EDD}">
      <text>
        <r>
          <rPr>
            <sz val="8"/>
            <color indexed="81"/>
            <rFont val="Tahoma"/>
            <family val="2"/>
          </rPr>
          <t>Ingresos por concepto de los derechos atribuidos al ICBF, sobre los bienes muebles que se encuentran dentro del territorio respectivo a cargo de la Nación, sin dueño aparente o conocido; y sobre los activos pertenecientes a un patrimonio particular que le son atribuidos por vocación hereditaria, al encontrarse en el quinto orden sucesoral.</t>
        </r>
      </text>
    </comment>
    <comment ref="F71" authorId="2" shapeId="0" xr:uid="{53BE28A6-BC33-4B09-A287-3C3A3C34022F}">
      <text>
        <r>
          <rPr>
            <sz val="8"/>
            <color indexed="81"/>
            <rFont val="Tahoma"/>
            <family val="2"/>
          </rPr>
          <t>Recursos provenientes de la compensación por Unidad de Pago por Capitación que reciben algunos Establecimientos Públicos que prestan servicios de aseguramiento en salud.</t>
        </r>
      </text>
    </comment>
    <comment ref="F72" authorId="3" shapeId="0" xr:uid="{E2E1BD05-4489-4677-99B1-0C6C6BD5FF8B}">
      <text>
        <r>
          <rPr>
            <sz val="9"/>
            <color rgb="FF000000"/>
            <rFont val="Tahoma"/>
            <family val="2"/>
          </rPr>
          <t>Corresponde al ingreso que percibe la Unidad de Salud del Fondo Pasivo Social de Ferrocarriles Nacionales de Colombia, como Entidad Promotora de Salud (EPS) y entidad Obligada a Compensar (EOC) correspondiente al descuento de las cotizaciones recaudadas íntegramente e identificadas para cada periodo al que pertenece el pago de la cotización.</t>
        </r>
      </text>
    </comment>
    <comment ref="F73" authorId="2" shapeId="0" xr:uid="{6842EF50-2FD5-4D7B-9AD2-E261811DF0A6}">
      <text>
        <r>
          <rPr>
            <sz val="8"/>
            <color rgb="FF000000"/>
            <rFont val="Tahoma"/>
            <family val="2"/>
          </rPr>
          <t>Corresponde al ingreso que percibe la Unidad de Salud del Fondo Pasivo Social de Ferrocarriles Nacionales de Colombia, como Entidad Promotora de Salud (EPS) y entidad Obligada a Compensar (EOC) correspondiente a los recursos derivados de los procesos de compensación donde se reconoce el valor por afiliado correspondiente a promoción y prevención</t>
        </r>
      </text>
    </comment>
    <comment ref="F74" authorId="2" shapeId="0" xr:uid="{62845A90-06B6-45D6-9372-2B00E046BD56}">
      <text>
        <r>
          <rPr>
            <sz val="8"/>
            <color rgb="FF000000"/>
            <rFont val="Tahoma"/>
            <family val="2"/>
          </rPr>
          <t>Corresponde al ingreso que percibe la Unidad de Salud del Fondo Pasivo Social de Ferrocarriles Nacionales de Colombia, como Entidad Promotora de Salud (EPS) y entidad Obligada a Compensar (EOC) correspondiente a los recursos que debe reconocer al afiliado de manera directa o transferencia electrónica en un plazo no mayor a cinco (5) días hábiles contados a partir de la autorización de la prestación económica</t>
        </r>
        <r>
          <rPr>
            <sz val="9"/>
            <color rgb="FF000000"/>
            <rFont val="Tahoma"/>
            <family val="2"/>
          </rPr>
          <t xml:space="preserve">.
</t>
        </r>
      </text>
    </comment>
    <comment ref="F75" authorId="2" shapeId="0" xr:uid="{98D1F088-3929-4239-9C4C-F1CCB6C33F17}">
      <text>
        <r>
          <rPr>
            <sz val="8"/>
            <color rgb="FF000000"/>
            <rFont val="Tahoma"/>
            <family val="2"/>
          </rPr>
          <t xml:space="preserve">Corresponde al ingreso que percibe la Unidad de Salud del Fondo Pasivo Social de Ferrocarriles
</t>
        </r>
        <r>
          <rPr>
            <sz val="8"/>
            <color rgb="FF000000"/>
            <rFont val="Tahoma"/>
            <family val="2"/>
          </rPr>
          <t xml:space="preserve">Nacionales de Colombia, como Entidad Promotora de Salud (EPS) y entidad Obligada a Compensar
</t>
        </r>
        <r>
          <rPr>
            <sz val="8"/>
            <color rgb="FF000000"/>
            <rFont val="Tahoma"/>
            <family val="2"/>
          </rPr>
          <t>(EOC) correspondiente a la desviación del perfil poblacional que analiza la cuenta de alto costo.</t>
        </r>
      </text>
    </comment>
    <comment ref="F77" authorId="2" shapeId="0" xr:uid="{B8753170-4DF6-418A-8301-44A8AE881817}">
      <text>
        <r>
          <rPr>
            <sz val="8"/>
            <color rgb="FF000000"/>
            <rFont val="Tahoma"/>
            <family val="2"/>
          </rPr>
          <t xml:space="preserve">Comprende al ingreso que percibe la Unidad Administrativa Especial - Dirección de Impuestos y
</t>
        </r>
        <r>
          <rPr>
            <sz val="8"/>
            <color rgb="FF000000"/>
            <rFont val="Tahoma"/>
            <family val="2"/>
          </rPr>
          <t xml:space="preserve">Aduanas Nacionales (DIAN), por concepto de la disposición de las mercancías declaradas como
</t>
        </r>
        <r>
          <rPr>
            <sz val="8"/>
            <color rgb="FF000000"/>
            <rFont val="Tahoma"/>
            <family val="2"/>
          </rPr>
          <t xml:space="preserve">Aprehendidas, Decomisadas y Abandonadas; durante el desarrollo de las funciones misionales de la
</t>
        </r>
        <r>
          <rPr>
            <sz val="8"/>
            <color rgb="FF000000"/>
            <rFont val="Tahoma"/>
            <family val="2"/>
          </rPr>
          <t>entidad (Ley 1450 de 2011 y el Decreto 2685 de 1999).</t>
        </r>
      </text>
    </comment>
    <comment ref="F78" authorId="0" shapeId="0" xr:uid="{71689217-88B2-4266-9690-6669F8E4254D}">
      <text>
        <r>
          <rPr>
            <sz val="8"/>
            <color rgb="FF000000"/>
            <rFont val="Tahoma"/>
            <family val="2"/>
          </rPr>
          <t xml:space="preserve">En caso de percibir ingresos por una transferencia corriente distinta a las señaladas por favor haga uso de esta casilla para su registro. 
</t>
        </r>
        <r>
          <rPr>
            <sz val="8"/>
            <color rgb="FF000000"/>
            <rFont val="Tahoma"/>
            <family val="2"/>
          </rPr>
          <t xml:space="preserve">
</t>
        </r>
        <r>
          <rPr>
            <sz val="8"/>
            <color rgb="FF000000"/>
            <rFont val="Tahoma"/>
            <family val="2"/>
          </rPr>
          <t>ES OBLIGATORIO SEÑALAR LA BASE LEGAL DE LA MISMA PARA SU ANÁLISIS POSTERIOR.</t>
        </r>
      </text>
    </comment>
    <comment ref="F79" authorId="0" shapeId="0" xr:uid="{8D8E9383-60B1-48CA-B851-F6AA75DDA21A}">
      <text>
        <r>
          <rPr>
            <sz val="8"/>
            <color rgb="FF000000"/>
            <rFont val="Tahoma"/>
            <family val="2"/>
          </rPr>
          <t>Recursos que entran a las arcas públicas de manera esporádica. Su cuantía es indeterminada, lo cual difícilmente asegura su continuidad durante amplios periodos presupuestales.</t>
        </r>
      </text>
    </comment>
    <comment ref="F80" authorId="0" shapeId="0" xr:uid="{14232685-F8B2-4EDA-A944-786494F9220D}">
      <text>
        <r>
          <rPr>
            <sz val="8"/>
            <color rgb="FF000000"/>
            <rFont val="Tahoma"/>
            <family val="2"/>
          </rPr>
          <t>Comprende los recursos provenientes del traslado de derecho y dominio parcial o total de activos con destino a la financiación del Estableciemiento Público.</t>
        </r>
      </text>
    </comment>
    <comment ref="F81" authorId="0" shapeId="0" xr:uid="{60542D2E-4E19-47F1-BECE-097D2D58AB3E}">
      <text>
        <r>
          <rPr>
            <sz val="8"/>
            <color rgb="FF000000"/>
            <rFont val="Tahoma"/>
            <family val="2"/>
          </rPr>
          <t xml:space="preserve">Son los ingresos recibidos a cambio de poner activos financieros a disposición de otra unidad. Entiéndase por activos financieros, aquellos activos que tienen un pasivo de contrapartida, es decir, que generan a su propietario un derecho sobre otra unidad institucional.
</t>
        </r>
        <r>
          <rPr>
            <sz val="8"/>
            <color rgb="FF000000"/>
            <rFont val="Tahoma"/>
            <family val="2"/>
          </rPr>
          <t xml:space="preserve">Incluye: Acciones, reducciones de capital y reembolso de participaciones en fondos de inversión.
</t>
        </r>
        <r>
          <rPr>
            <sz val="8"/>
            <color rgb="FF000000"/>
            <rFont val="Tahoma"/>
            <family val="2"/>
          </rPr>
          <t xml:space="preserve">
</t>
        </r>
        <r>
          <rPr>
            <u/>
            <sz val="8"/>
            <color rgb="FF000000"/>
            <rFont val="Tahoma"/>
            <family val="2"/>
          </rPr>
          <t>NO INCLUYE NI DISTRIBUCIÓN DE UTILIDADES NI EXCENDENTES FINANCIEROS.</t>
        </r>
      </text>
    </comment>
    <comment ref="F82" authorId="0" shapeId="0" xr:uid="{F76F6D05-08BE-4213-B249-67E4334DC19F}">
      <text>
        <r>
          <rPr>
            <sz val="8"/>
            <color indexed="81"/>
            <rFont val="Tahoma"/>
            <family val="2"/>
          </rPr>
          <t xml:space="preserve">Son los recursos recibidos esporádicamente, a cambio de poner activos no financieros (activos producidos y activos no producidos) a disposición de otra unidad. Estos ingresos no aumentan el patrimonio del Establecimiento Público.
</t>
        </r>
        <r>
          <rPr>
            <u/>
            <sz val="8"/>
            <color indexed="81"/>
            <rFont val="Tahoma"/>
            <family val="2"/>
          </rPr>
          <t>INCLUYE LA VENTA DE TERRENOS Y EDIFICACIONES.</t>
        </r>
        <r>
          <rPr>
            <sz val="8"/>
            <color indexed="81"/>
            <rFont val="Tahoma"/>
            <family val="2"/>
          </rPr>
          <t xml:space="preserve">
</t>
        </r>
      </text>
    </comment>
    <comment ref="F83" authorId="0" shapeId="0" xr:uid="{2CC46939-7C00-4F82-9B23-53FF732A0934}">
      <text>
        <r>
          <rPr>
            <sz val="8"/>
            <color indexed="81"/>
            <rFont val="Tahoma"/>
            <family val="2"/>
          </rPr>
          <t>Es el monto de recursos, proveniente de los Establecimientos Públicos del orden nacional, que anualmente el CONPES determina que entrarán a hacer parte del PGN por concepto de excedentes financieros.</t>
        </r>
      </text>
    </comment>
    <comment ref="F84" authorId="0" shapeId="0" xr:uid="{0ED88B36-C65E-4372-9742-A80DC8A25D7E}">
      <text>
        <r>
          <rPr>
            <sz val="8"/>
            <color indexed="81"/>
            <rFont val="Tahoma"/>
            <family val="2"/>
          </rPr>
          <t xml:space="preserve">Recursos provenientes del efecto patrimonial resultante de deducir al valor del patrimonio, el monto del capital social, la reserva legal y las donaciones. </t>
        </r>
      </text>
    </comment>
    <comment ref="F85" authorId="0" shapeId="0" xr:uid="{3094FCA8-BD82-4335-BE97-B2CD018E3783}">
      <text>
        <r>
          <rPr>
            <sz val="8"/>
            <color rgb="FF000000"/>
            <rFont val="Tahoma"/>
            <family val="2"/>
          </rPr>
          <t>Comprende las ganancias que recibe el Establecimiento Público en calidad de propietario de inversiones de capital, a cambio de poner fondos a disposición de sociedades.</t>
        </r>
      </text>
    </comment>
    <comment ref="F86" authorId="0" shapeId="0" xr:uid="{39CA0D72-4BB2-4BB5-B82F-8047826090CC}">
      <text>
        <r>
          <rPr>
            <sz val="8"/>
            <color theme="1"/>
            <rFont val="Tahoma"/>
            <family val="2"/>
          </rPr>
          <t xml:space="preserve">Son los ingresos que se reciben en retorno por poner ciertos activos financieros a disposición de terceros, sin trasladar el derecho o dominio, total o parcial del activo. 
</t>
        </r>
        <r>
          <rPr>
            <u/>
            <sz val="8"/>
            <color theme="1"/>
            <rFont val="Tahoma"/>
            <family val="2"/>
          </rPr>
          <t>SI SE TRASLADA EL DERECHO O DOMINIO DEL ACTIVO SE REGISTRA COMO DISPOSICIÓN DE ACTIVOS FINANCIEROS.</t>
        </r>
      </text>
    </comment>
    <comment ref="F87" authorId="0" shapeId="0" xr:uid="{5884D710-83CD-4A9B-9F36-F07CDB345AF7}">
      <text>
        <r>
          <rPr>
            <sz val="8"/>
            <color indexed="81"/>
            <rFont val="Tahoma"/>
            <family val="2"/>
          </rPr>
          <t>Son las rentas de inversión derivadas de las operaciones financieras que realiza el Establecimiento Público con sus excedentes de liquidez : Títulos participativos, depósitos, valores distintos de acciones, rendimientos de la Cuenta Única Nacional y anticipos a terceros.</t>
        </r>
      </text>
    </comment>
    <comment ref="F88" authorId="0" shapeId="0" xr:uid="{10774116-6264-4C00-A884-8A5912197DBD}">
      <text>
        <r>
          <rPr>
            <sz val="8"/>
            <color indexed="81"/>
            <rFont val="Tahoma"/>
            <family val="2"/>
          </rPr>
          <t>Son las rentas de inversión que generan los fondos en préstamo que tiene el Establecimiento Público.</t>
        </r>
      </text>
    </comment>
    <comment ref="F90" authorId="0" shapeId="0" xr:uid="{37BE1B60-5726-48D4-A5B2-5F3ABAB261AF}">
      <text>
        <r>
          <rPr>
            <sz val="8"/>
            <color indexed="81"/>
            <rFont val="Tahoma"/>
            <family val="2"/>
          </rPr>
          <t xml:space="preserve">Corresponde a los recursos provenientes de operaciones de crédito público realizadas con agentes residentes fuera del país. Entiéndase por operaciones de crédito público todo acto o contrato que tienen por objeto dotar a la entidad estatal de recursos, bienes o servicios con plazo para su pago.
</t>
        </r>
      </text>
    </comment>
    <comment ref="F91" authorId="0" shapeId="0" xr:uid="{306BCA65-3E74-450C-BD3A-9EDCB0AFC2E8}">
      <text>
        <r>
          <rPr>
            <sz val="8"/>
            <color theme="1"/>
            <rFont val="Tahoma"/>
            <family val="2"/>
          </rPr>
          <t>Corresponde a los préstamos obtenidos por la banca comercial, en su función de intermediario entre quienes tienen recursos y quienes los necesitan.</t>
        </r>
        <r>
          <rPr>
            <sz val="11"/>
            <color theme="1"/>
            <rFont val="Calibri"/>
            <family val="2"/>
            <scheme val="minor"/>
          </rPr>
          <t xml:space="preserve">
</t>
        </r>
      </text>
    </comment>
    <comment ref="F92" authorId="0" shapeId="0" xr:uid="{E74FF08A-4E20-4408-8FE6-10A2B7131EFA}">
      <text>
        <r>
          <rPr>
            <sz val="8"/>
            <color indexed="81"/>
            <rFont val="Tahoma"/>
            <family val="2"/>
          </rPr>
          <t>Corresponde a los recursos obtenidos de una persona natural o jurídica, con residencia en el extranjero, que utiliza las disponibilidades económicas para adquirir una rentabilidad.</t>
        </r>
      </text>
    </comment>
    <comment ref="F93" authorId="0" shapeId="0" xr:uid="{B2850DF6-8427-4D25-AD43-44A2E81D6F88}">
      <text>
        <r>
          <rPr>
            <sz val="8"/>
            <color theme="1"/>
            <rFont val="Tahoma"/>
            <family val="2"/>
          </rPr>
          <t>Corresponde a los recursos por concepto de préstamos que se obtienen de las entidades de fomento, las cuales apoyan a ciertos sectores económicos y funcionan por medio de operaciones de crédito público.</t>
        </r>
      </text>
    </comment>
    <comment ref="F94" authorId="0" shapeId="0" xr:uid="{8180035C-8A2C-4378-A4EC-E714611564B6}">
      <text>
        <r>
          <rPr>
            <sz val="8"/>
            <color indexed="81"/>
            <rFont val="Tahoma"/>
            <family val="2"/>
          </rPr>
          <t xml:space="preserve">Son recursos a través de los cuales un gobierno extranjero adquiere el compromiso de poner a disposición de un Establecimiento Público los recursos para la financiación de determinados proyectos, bienes o servicios. 
</t>
        </r>
      </text>
    </comment>
    <comment ref="F95" authorId="0" shapeId="0" xr:uid="{729A48AC-148F-41DF-A88C-47BD2625F244}">
      <text>
        <r>
          <rPr>
            <sz val="8"/>
            <color rgb="FF000000"/>
            <rFont val="Tahoma"/>
            <family val="2"/>
          </rPr>
          <t>Son recursos por conceptos de créditos de organismos internacionales creados con el objetivo de apoyar el desarrollo y crecimiento económico de los países menos desarrollados, mediante la consecución y la movilización de recursos en condiciones favorables, así como la asistencia técnica en la preparación, ejecución y evaluación de programas y proyectos.</t>
        </r>
        <r>
          <rPr>
            <sz val="11"/>
            <color rgb="FF000000"/>
            <rFont val="Calibri"/>
            <family val="2"/>
          </rPr>
          <t xml:space="preserve">
</t>
        </r>
      </text>
    </comment>
    <comment ref="F96" authorId="0" shapeId="0" xr:uid="{6731DBF6-E682-40CC-ACD0-89CBD967CF53}">
      <text>
        <r>
          <rPr>
            <sz val="8"/>
            <color rgb="FF000000"/>
            <rFont val="Tahoma"/>
            <family val="2"/>
          </rPr>
          <t xml:space="preserve">Comprende los créditos obtenidos con agentes residentes fuera del país, mediante los cuales se contrata la adquisición de bienes o servicios con plazo para su pago. </t>
        </r>
      </text>
    </comment>
    <comment ref="F97" authorId="0" shapeId="0" xr:uid="{76A58A98-6501-4426-A79D-CE5A7E3B8C8D}">
      <text>
        <r>
          <rPr>
            <sz val="8"/>
            <color theme="1"/>
            <rFont val="Calibri"/>
            <family val="2"/>
            <scheme val="minor"/>
          </rPr>
          <t>Corresponde a recursos de crédito externo provenientes de otras instituciones que por su naturaleza no son clasificables en los rubros anteriores.</t>
        </r>
      </text>
    </comment>
    <comment ref="F98" authorId="0" shapeId="0" xr:uid="{523C47C3-A178-4023-BCA2-6BD64022E444}">
      <text>
        <r>
          <rPr>
            <sz val="8"/>
            <color indexed="81"/>
            <rFont val="Tahoma"/>
            <family val="2"/>
          </rPr>
          <t>Corresponde a los recursos provenientes de operaciones de crédito público realizadas con agentes residentes en el territorio colombiano, para ser pagaderas en moneda legal colombiana. Entiéndase por operaciones de crédito público todo acto o contrato que tienen por objeto dotar al Establecimiento Público de recursos, bienes o servicios con plazo para su pago.</t>
        </r>
      </text>
    </comment>
    <comment ref="F99" authorId="0" shapeId="0" xr:uid="{26214314-0ADF-43FB-8404-0D70C711A8CA}">
      <text>
        <r>
          <rPr>
            <sz val="8"/>
            <color indexed="81"/>
            <rFont val="Tahoma"/>
            <family val="2"/>
          </rPr>
          <t xml:space="preserve">Corresponde a los recursos provenientes de las operaciones financieras ordinarias, las cuales incluyen la colocación de títulos de deuda pública, los bonos y otros títulos emitidos.
</t>
        </r>
      </text>
    </comment>
    <comment ref="F100" authorId="0" shapeId="0" xr:uid="{10233DD6-A0E1-42CE-B2F2-F78B14FA1EFE}">
      <text>
        <r>
          <rPr>
            <sz val="8"/>
            <color indexed="81"/>
            <rFont val="Tahoma"/>
            <family val="2"/>
          </rPr>
          <t xml:space="preserve">Corresponde a los recursos provenientes de las operaciones de crédito público representadas en empréstitos con entidades financieras públicas.
</t>
        </r>
      </text>
    </comment>
    <comment ref="F101" authorId="0" shapeId="0" xr:uid="{2F6C60DE-360C-44F4-AD7D-08BB4B5AFF52}">
      <text>
        <r>
          <rPr>
            <sz val="8"/>
            <color indexed="81"/>
            <rFont val="Tahoma"/>
            <family val="2"/>
          </rPr>
          <t xml:space="preserve">Son los ingresos que se reciben de otra unidad sin contrapartida directa, pero que implican el traspaso de la propiedad de un activo (distinto del efectivo y de las existencias ) de una unidad a otra, la obligación de adquirir o de disponer de un activo por una o ambas partes, o la obligación de pagar un pasivo por parte del Establecimiento Público. </t>
        </r>
      </text>
    </comment>
    <comment ref="F102" authorId="0" shapeId="0" xr:uid="{FF71ED3E-887D-4072-AAAE-1FAD643487E4}">
      <text>
        <r>
          <rPr>
            <sz val="8"/>
            <color theme="1"/>
            <rFont val="Tahoma"/>
            <family val="2"/>
          </rPr>
          <t xml:space="preserve">Recursos que se reciben de otros gobiernos o instituciones públicas o privadas de carácter nacional o internacional, sin contraprestación directa, pero con la destinación que establezca el donante. </t>
        </r>
      </text>
    </comment>
    <comment ref="F103" authorId="0" shapeId="0" xr:uid="{6AD0003F-B459-4376-A81D-EC7315A77289}">
      <text>
        <r>
          <rPr>
            <sz val="8"/>
            <color theme="1"/>
            <rFont val="Tahoma"/>
            <family val="2"/>
          </rPr>
          <t>Recursos que se reciben por liquidaciones de seguros no de vida, excepcionalmente cuantiosas, que se reciben luego de un desastre o una catástrofe natural.</t>
        </r>
      </text>
    </comment>
    <comment ref="F104" authorId="0" shapeId="0" xr:uid="{6B22AC87-422D-4DC8-93BF-ACAA98A121D3}">
      <text>
        <r>
          <rPr>
            <sz val="8"/>
            <color indexed="81"/>
            <rFont val="Tahoma"/>
            <family val="2"/>
          </rPr>
          <t>Corresponde al reembolso de los aportes hechos al fondo de contingencia de las entidades estatales cuando se verifica en forma definitiva la no realización de los riesgos previstos.
LOS INTERESES GENERADOS POR EL FONDO SE INCLUYEN EN RENDIMIENTOS FINANCIEROS.</t>
        </r>
      </text>
    </comment>
    <comment ref="F105" authorId="0" shapeId="0" xr:uid="{6E589AB4-8292-44DE-AB75-FC0EBA458CBF}">
      <text>
        <r>
          <rPr>
            <sz val="8"/>
            <color indexed="81"/>
            <rFont val="Tahoma"/>
            <family val="2"/>
          </rPr>
          <t xml:space="preserve">Corresponde a la amortización de los préstamos que hace el Establecimiento Público a otras unidades del gobierno o a personas naturales. </t>
        </r>
        <r>
          <rPr>
            <sz val="9"/>
            <color indexed="81"/>
            <rFont val="Tahoma"/>
            <family val="2"/>
          </rPr>
          <t xml:space="preserve">
</t>
        </r>
      </text>
    </comment>
    <comment ref="F106" authorId="0" shapeId="0" xr:uid="{A8B28135-BE4E-40E3-AAD2-DAE15E046024}">
      <text>
        <r>
          <rPr>
            <sz val="8"/>
            <color theme="1"/>
            <rFont val="Tahoma"/>
            <family val="2"/>
          </rPr>
          <t>Son los recursos que ingresan a la tesorería del Establecimiento Público en una vigencia y quedan disponibles para la vigencia siguiente.</t>
        </r>
      </text>
    </comment>
    <comment ref="F107" authorId="1" shapeId="0" xr:uid="{C12E6E00-2713-45E6-AAE8-0B24BF4FCAA6}">
      <text>
        <r>
          <rPr>
            <sz val="8"/>
            <color indexed="81"/>
            <rFont val="Tahoma"/>
            <family val="2"/>
          </rPr>
          <t>Son los recursos que se consignan transitoriamente en un Establecimiento Público, porque la norma centraliza su recaudo en esa unidad, mientras se entregan a su beneficiario legal.</t>
        </r>
      </text>
    </comment>
    <comment ref="F108" authorId="0" shapeId="0" xr:uid="{90003DAD-D6B2-4040-A6E1-12B379669A11}">
      <text>
        <r>
          <rPr>
            <sz val="8"/>
            <color indexed="81"/>
            <rFont val="Tahoma"/>
            <family val="2"/>
          </rPr>
          <t>Son los ingresos que reciben algunos Establecimientos Públicos por concepto de un depósito original en prenda en contratos de arrendamiento o disposición no remunerada de activos fijos del Estado.</t>
        </r>
      </text>
    </comment>
    <comment ref="F109" authorId="0" shapeId="0" xr:uid="{99BD4434-513C-4401-9383-55C6908EC41E}">
      <text>
        <r>
          <rPr>
            <sz val="8"/>
            <color indexed="81"/>
            <rFont val="Tahoma"/>
            <family val="2"/>
          </rPr>
          <t>Son los montos que las entidades financiadas con aportes del presupuesto nacional reintegran a la DGCPTN, como saldos de recursos no ejecutados o valores superiores no previstos.</t>
        </r>
      </text>
    </comment>
  </commentList>
</comments>
</file>

<file path=xl/sharedStrings.xml><?xml version="1.0" encoding="utf-8"?>
<sst xmlns="http://schemas.openxmlformats.org/spreadsheetml/2006/main" count="211" uniqueCount="97">
  <si>
    <t xml:space="preserve">MINISTERIO DE HACIENDA Y CRÉDITO PÚBLICO </t>
  </si>
  <si>
    <t>Dirección General del Presupuesto Público Nacional</t>
  </si>
  <si>
    <t>Formulario 1.1 Anteproyecto Ingresos - Establecimientos Públicos</t>
  </si>
  <si>
    <t>TIPO DE INGRESO REGISTRADO</t>
  </si>
  <si>
    <t>ESTABLECIMIENTOS PÚBLICOS</t>
  </si>
  <si>
    <t>CÓDIGO UNIDAD EJECUTORA</t>
  </si>
  <si>
    <t>241200</t>
  </si>
  <si>
    <t>UNIDAD EJECUTORA</t>
  </si>
  <si>
    <t>ANTEPROYECTO DE PRESUPUESTO DE INGRESO - VIGENCIA</t>
  </si>
  <si>
    <t>(diligenciar en pesos)</t>
  </si>
  <si>
    <t>Nivel</t>
  </si>
  <si>
    <t>Concepto</t>
  </si>
  <si>
    <t>Ingresos estimados (t)
1</t>
  </si>
  <si>
    <t>Ingresos estimados (t+1)
2</t>
  </si>
  <si>
    <t>Base legal/Justificación</t>
  </si>
  <si>
    <t xml:space="preserve">Ingresos corrientes </t>
  </si>
  <si>
    <t>02</t>
  </si>
  <si>
    <t>Ingresos no tributarios</t>
  </si>
  <si>
    <t>Contribuciones</t>
  </si>
  <si>
    <t>01</t>
  </si>
  <si>
    <t xml:space="preserve">Contribuciones sociales </t>
  </si>
  <si>
    <t>Pensión</t>
  </si>
  <si>
    <t>Contribuciones asociadas a la nómina</t>
  </si>
  <si>
    <t>04</t>
  </si>
  <si>
    <t xml:space="preserve">Contribuciones diversas </t>
  </si>
  <si>
    <t>Tasas y derechos administrativos</t>
  </si>
  <si>
    <t xml:space="preserve">1.02.2.54. Tasas aeroportuarias </t>
  </si>
  <si>
    <t>1.02.2.53. Derechos de aeródromo</t>
  </si>
  <si>
    <t>Multas, sanciones e intereses de mora</t>
  </si>
  <si>
    <t>Multas y sanciones</t>
  </si>
  <si>
    <t>1.02.3.01.05. Sanciones administrativas</t>
  </si>
  <si>
    <t>Intereses de mora</t>
  </si>
  <si>
    <t>Derechos económicos por uso de recursos naturales</t>
  </si>
  <si>
    <t>Venta de bienes y servicios</t>
  </si>
  <si>
    <t>Ventas de establecimiento de mercado</t>
  </si>
  <si>
    <t>Ventas incidentales de establecimiento no de mercado</t>
  </si>
  <si>
    <t>Transferencias corrientes</t>
  </si>
  <si>
    <t>Indemnizaciones relacionadas con seguros no de vida</t>
  </si>
  <si>
    <t>Sentencias y conciliaciones</t>
  </si>
  <si>
    <t>Devolución IVA - Instituciones de Educación Superior</t>
  </si>
  <si>
    <t>05</t>
  </si>
  <si>
    <t>Transferencias de otras unidades de gobierno</t>
  </si>
  <si>
    <t>Aportes Nación</t>
  </si>
  <si>
    <t>Otras unidades de gobierno</t>
  </si>
  <si>
    <t>06</t>
  </si>
  <si>
    <t>Recursos de terceros</t>
  </si>
  <si>
    <t>07</t>
  </si>
  <si>
    <t>Recursos por bienes mostrencos y vocaciones hereditarias</t>
  </si>
  <si>
    <t>09</t>
  </si>
  <si>
    <t>Compensación UPC - SSS</t>
  </si>
  <si>
    <t>Compensación UPC</t>
  </si>
  <si>
    <t>Compensación promoción y prevención</t>
  </si>
  <si>
    <t>03</t>
  </si>
  <si>
    <t>Compensación prestaciones económicas (licencias e incapacidades)</t>
  </si>
  <si>
    <t>Cuenta de alto costo</t>
  </si>
  <si>
    <t>Servicios de tecnologías de salud no financiados con  UPC y no excluidos del SGSSS</t>
  </si>
  <si>
    <t>11</t>
  </si>
  <si>
    <t>Mercancias aprehendidas, decomisadas o abandonadas</t>
  </si>
  <si>
    <t xml:space="preserve">Recursos de capital </t>
  </si>
  <si>
    <t xml:space="preserve">Disposición de activos </t>
  </si>
  <si>
    <t xml:space="preserve">Disposición de activos financieros </t>
  </si>
  <si>
    <t xml:space="preserve">Disposición de activos no financieros </t>
  </si>
  <si>
    <t>Excedentes financieros</t>
  </si>
  <si>
    <t>Establecimientos Públicos</t>
  </si>
  <si>
    <t>Dividendos y utilidades por otras inversiones de capital</t>
  </si>
  <si>
    <t>Rendimientos financieros</t>
  </si>
  <si>
    <t>Recursos de la entidad</t>
  </si>
  <si>
    <t>Intereses por préstamos</t>
  </si>
  <si>
    <t>Recursos de crédito externo</t>
  </si>
  <si>
    <t>Bancos comerciales</t>
  </si>
  <si>
    <t>Inversionistas</t>
  </si>
  <si>
    <t>Entidades de fomento</t>
  </si>
  <si>
    <t>Gobiernos</t>
  </si>
  <si>
    <t>Organismos multilaterales</t>
  </si>
  <si>
    <t>Proveedores</t>
  </si>
  <si>
    <t>Otras instituciones financieras</t>
  </si>
  <si>
    <t>Recursos de crédito interno</t>
  </si>
  <si>
    <t xml:space="preserve">Operaciones  financieras ordinarias </t>
  </si>
  <si>
    <t xml:space="preserve">Entidades financieras </t>
  </si>
  <si>
    <t>08</t>
  </si>
  <si>
    <t>Transferencias de capital</t>
  </si>
  <si>
    <t>Donaciones</t>
  </si>
  <si>
    <t>Reembolso fondo de contingencias</t>
  </si>
  <si>
    <t>Recuperación de cartera - Préstamos</t>
  </si>
  <si>
    <t>10</t>
  </si>
  <si>
    <t>Recursos del balance</t>
  </si>
  <si>
    <t>12</t>
  </si>
  <si>
    <t>Recursos de terceros en consignación</t>
  </si>
  <si>
    <t>2</t>
  </si>
  <si>
    <t>Depósito en prenda</t>
  </si>
  <si>
    <t>13</t>
  </si>
  <si>
    <t>Reintegros y otros recursos no apropiados</t>
  </si>
  <si>
    <t>TOTAL INGRESOS VIGENCIA</t>
  </si>
  <si>
    <t>RESUMEN PRESUPUESTO DE INGRESOS</t>
  </si>
  <si>
    <t>RECURSOS PROPIOS DEL ESTABLECIMIENTO PÚBLICO</t>
  </si>
  <si>
    <t>Ingresos Corrientes</t>
  </si>
  <si>
    <t>Recursos de Capital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</si>
</sst>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_-;\-&quot;$&quot;* #,##0_-;_-&quot;$&quot;* &quot;-&quot;_-;_-@_-"/>
    <numFmt numFmtId="165" formatCode="_-* #,##0_-;\-* #,##0_-;_-* &quot;-&quot;??_-;_-@_-"/>
    <numFmt numFmtId="166" formatCode="_(&quot;$&quot;\ * #,##0.00_);_(&quot;$&quot;\ * \(#,##0.00\);_(&quot;$&quot;\ * &quot;-&quot;??_);_(@_)"/>
  </numFmts>
  <fonts count="22" x14ac:knownFonts="1">
    <font>
      <sz val="11"/>
      <color theme="1"/>
      <name val="Calibri"/>
      <family val="2"/>
      <scheme val="minor"/>
    </font>
    <font>
      <sz val="11"/>
      <color theme="1"/>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b/>
      <sz val="8"/>
      <color theme="0"/>
      <name val="Calibri"/>
      <family val="2"/>
      <scheme val="minor"/>
    </font>
    <font>
      <b/>
      <sz val="8"/>
      <name val="Calibri"/>
      <family val="2"/>
      <scheme val="minor"/>
    </font>
    <font>
      <sz val="8"/>
      <name val="Calibri"/>
      <family val="2"/>
      <scheme val="minor"/>
    </font>
    <font>
      <sz val="10"/>
      <name val="Arial"/>
      <family val="2"/>
    </font>
    <font>
      <sz val="8"/>
      <color rgb="FF000000"/>
      <name val="Calibri"/>
      <family val="2"/>
      <scheme val="minor"/>
    </font>
    <font>
      <sz val="9"/>
      <color indexed="81"/>
      <name val="Tahoma"/>
      <family val="2"/>
    </font>
    <font>
      <u/>
      <sz val="9"/>
      <color indexed="81"/>
      <name val="Tahoma"/>
      <family val="2"/>
    </font>
    <font>
      <sz val="8"/>
      <color indexed="81"/>
      <name val="Tahoma"/>
      <family val="2"/>
    </font>
    <font>
      <b/>
      <sz val="8"/>
      <color indexed="81"/>
      <name val="Tahoma"/>
      <family val="2"/>
    </font>
    <font>
      <sz val="8"/>
      <color rgb="FF000000"/>
      <name val="Tahoma"/>
      <family val="2"/>
    </font>
    <font>
      <b/>
      <sz val="8"/>
      <color rgb="FF000000"/>
      <name val="Tahoma"/>
      <family val="2"/>
    </font>
    <font>
      <u/>
      <sz val="8"/>
      <color indexed="81"/>
      <name val="Tahoma"/>
      <family val="2"/>
    </font>
    <font>
      <u/>
      <sz val="8"/>
      <color rgb="FF000000"/>
      <name val="Tahoma"/>
      <family val="2"/>
    </font>
    <font>
      <sz val="8"/>
      <color theme="1"/>
      <name val="Tahoma"/>
      <family val="2"/>
    </font>
    <font>
      <sz val="9"/>
      <color rgb="FF000000"/>
      <name val="Tahoma"/>
      <family val="2"/>
    </font>
    <font>
      <u/>
      <sz val="8"/>
      <color theme="1"/>
      <name val="Tahoma"/>
      <family val="2"/>
    </font>
    <font>
      <sz val="11"/>
      <color rgb="FF000000"/>
      <name val="Calibri"/>
      <family val="2"/>
    </font>
  </fonts>
  <fills count="10">
    <fill>
      <patternFill patternType="none"/>
    </fill>
    <fill>
      <patternFill patternType="gray125"/>
    </fill>
    <fill>
      <patternFill patternType="solid">
        <fgColor theme="5" tint="0.59999389629810485"/>
        <bgColor indexed="65"/>
      </patternFill>
    </fill>
    <fill>
      <patternFill patternType="solid">
        <fgColor theme="0"/>
        <bgColor indexed="64"/>
      </patternFill>
    </fill>
    <fill>
      <patternFill patternType="solid">
        <fgColor rgb="FF1F4E78"/>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4.9989318521683403E-2"/>
        <bgColor indexed="64"/>
      </patternFill>
    </fill>
  </fills>
  <borders count="7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ck">
        <color auto="1"/>
      </top>
      <bottom style="thin">
        <color theme="0" tint="-4.9989318521683403E-2"/>
      </bottom>
      <diagonal/>
    </border>
    <border>
      <left/>
      <right/>
      <top style="thick">
        <color auto="1"/>
      </top>
      <bottom style="thin">
        <color theme="0" tint="-4.9989318521683403E-2"/>
      </bottom>
      <diagonal/>
    </border>
    <border>
      <left/>
      <right style="thick">
        <color auto="1"/>
      </right>
      <top style="thick">
        <color auto="1"/>
      </top>
      <bottom style="thin">
        <color theme="0" tint="-4.9989318521683403E-2"/>
      </bottom>
      <diagonal/>
    </border>
    <border>
      <left style="thick">
        <color auto="1"/>
      </left>
      <right style="thick">
        <color auto="1"/>
      </right>
      <top style="thick">
        <color auto="1"/>
      </top>
      <bottom style="thin">
        <color auto="1"/>
      </bottom>
      <diagonal/>
    </border>
    <border>
      <left style="medium">
        <color auto="1"/>
      </left>
      <right/>
      <top/>
      <bottom style="thick">
        <color auto="1"/>
      </bottom>
      <diagonal/>
    </border>
    <border>
      <left style="thick">
        <color auto="1"/>
      </left>
      <right style="thick">
        <color auto="1"/>
      </right>
      <top/>
      <bottom style="thick">
        <color auto="1"/>
      </bottom>
      <diagonal/>
    </border>
    <border>
      <left style="thick">
        <color auto="1"/>
      </left>
      <right style="thick">
        <color auto="1"/>
      </right>
      <top style="thin">
        <color auto="1"/>
      </top>
      <bottom style="thick">
        <color auto="1"/>
      </bottom>
      <diagonal/>
    </border>
    <border>
      <left style="thick">
        <color auto="1"/>
      </left>
      <right style="thick">
        <color auto="1"/>
      </right>
      <top style="thin">
        <color auto="1"/>
      </top>
      <bottom/>
      <diagonal/>
    </border>
    <border>
      <left style="thick">
        <color auto="1"/>
      </left>
      <right style="thick">
        <color auto="1"/>
      </right>
      <top style="thick">
        <color auto="1"/>
      </top>
      <bottom style="medium">
        <color auto="1"/>
      </bottom>
      <diagonal/>
    </border>
    <border>
      <left/>
      <right style="thick">
        <color auto="1"/>
      </right>
      <top style="thick">
        <color auto="1"/>
      </top>
      <bottom style="medium">
        <color auto="1"/>
      </bottom>
      <diagonal/>
    </border>
    <border>
      <left style="medium">
        <color auto="1"/>
      </left>
      <right style="medium">
        <color auto="1"/>
      </right>
      <top style="medium">
        <color auto="1"/>
      </top>
      <bottom style="medium">
        <color auto="1"/>
      </bottom>
      <diagonal/>
    </border>
    <border>
      <left/>
      <right style="thick">
        <color auto="1"/>
      </right>
      <top style="medium">
        <color auto="1"/>
      </top>
      <bottom style="medium">
        <color auto="1"/>
      </bottom>
      <diagonal/>
    </border>
    <border>
      <left style="thick">
        <color auto="1"/>
      </left>
      <right style="thick">
        <color auto="1"/>
      </right>
      <top style="medium">
        <color auto="1"/>
      </top>
      <bottom style="thin">
        <color auto="1"/>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style="thick">
        <color auto="1"/>
      </left>
      <right style="thick">
        <color auto="1"/>
      </right>
      <top style="thin">
        <color auto="1"/>
      </top>
      <bottom style="dashed">
        <color auto="1"/>
      </bottom>
      <diagonal/>
    </border>
    <border>
      <left style="hair">
        <color auto="1"/>
      </left>
      <right style="hair">
        <color auto="1"/>
      </right>
      <top style="hair">
        <color auto="1"/>
      </top>
      <bottom/>
      <diagonal/>
    </border>
    <border>
      <left style="hair">
        <color auto="1"/>
      </left>
      <right style="hair">
        <color auto="1"/>
      </right>
      <top style="dashed">
        <color auto="1"/>
      </top>
      <bottom style="hair">
        <color auto="1"/>
      </bottom>
      <diagonal/>
    </border>
    <border>
      <left style="hair">
        <color auto="1"/>
      </left>
      <right style="thick">
        <color auto="1"/>
      </right>
      <top style="dashed">
        <color auto="1"/>
      </top>
      <bottom/>
      <diagonal/>
    </border>
    <border>
      <left style="hair">
        <color auto="1"/>
      </left>
      <right style="thick">
        <color auto="1"/>
      </right>
      <top style="hair">
        <color indexed="64"/>
      </top>
      <bottom/>
      <diagonal/>
    </border>
    <border>
      <left style="thick">
        <color auto="1"/>
      </left>
      <right style="thick">
        <color auto="1"/>
      </right>
      <top style="hair">
        <color auto="1"/>
      </top>
      <bottom/>
      <diagonal/>
    </border>
    <border>
      <left style="hair">
        <color auto="1"/>
      </left>
      <right style="hair">
        <color auto="1"/>
      </right>
      <top style="hair">
        <color auto="1"/>
      </top>
      <bottom style="dashed">
        <color auto="1"/>
      </bottom>
      <diagonal/>
    </border>
    <border>
      <left style="hair">
        <color auto="1"/>
      </left>
      <right style="thick">
        <color auto="1"/>
      </right>
      <top style="hair">
        <color indexed="64"/>
      </top>
      <bottom style="dashed">
        <color auto="1"/>
      </bottom>
      <diagonal/>
    </border>
    <border>
      <left style="thick">
        <color auto="1"/>
      </left>
      <right style="thick">
        <color auto="1"/>
      </right>
      <top style="hair">
        <color auto="1"/>
      </top>
      <bottom style="thin">
        <color auto="1"/>
      </bottom>
      <diagonal/>
    </border>
    <border>
      <left style="hair">
        <color auto="1"/>
      </left>
      <right style="hair">
        <color auto="1"/>
      </right>
      <top/>
      <bottom style="hair">
        <color auto="1"/>
      </bottom>
      <diagonal/>
    </border>
    <border>
      <left style="hair">
        <color auto="1"/>
      </left>
      <right/>
      <top style="dashed">
        <color auto="1"/>
      </top>
      <bottom/>
      <diagonal/>
    </border>
    <border>
      <left style="dotted">
        <color indexed="64"/>
      </left>
      <right style="thick">
        <color auto="1"/>
      </right>
      <top style="dashed">
        <color auto="1"/>
      </top>
      <bottom style="dashed">
        <color auto="1"/>
      </bottom>
      <diagonal/>
    </border>
    <border>
      <left style="hair">
        <color auto="1"/>
      </left>
      <right style="thick">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top style="dashed">
        <color auto="1"/>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ck">
        <color indexed="64"/>
      </left>
      <right/>
      <top style="hair">
        <color auto="1"/>
      </top>
      <bottom style="hair">
        <color auto="1"/>
      </bottom>
      <diagonal/>
    </border>
    <border>
      <left style="thick">
        <color indexed="64"/>
      </left>
      <right/>
      <top/>
      <bottom/>
      <diagonal/>
    </border>
    <border>
      <left style="hair">
        <color auto="1"/>
      </left>
      <right style="hair">
        <color auto="1"/>
      </right>
      <top style="hair">
        <color auto="1"/>
      </top>
      <bottom style="thin">
        <color auto="1"/>
      </bottom>
      <diagonal/>
    </border>
    <border>
      <left style="hair">
        <color auto="1"/>
      </left>
      <right style="thick">
        <color auto="1"/>
      </right>
      <top style="hair">
        <color indexed="64"/>
      </top>
      <bottom style="thin">
        <color auto="1"/>
      </bottom>
      <diagonal/>
    </border>
    <border>
      <left style="thin">
        <color auto="1"/>
      </left>
      <right style="thin">
        <color auto="1"/>
      </right>
      <top style="thin">
        <color auto="1"/>
      </top>
      <bottom/>
      <diagonal/>
    </border>
    <border>
      <left style="thin">
        <color auto="1"/>
      </left>
      <right style="thick">
        <color auto="1"/>
      </right>
      <top style="thin">
        <color auto="1"/>
      </top>
      <bottom style="thin">
        <color auto="1"/>
      </bottom>
      <diagonal/>
    </border>
    <border>
      <left/>
      <right style="thick">
        <color auto="1"/>
      </right>
      <top style="thin">
        <color auto="1"/>
      </top>
      <bottom style="thin">
        <color auto="1"/>
      </bottom>
      <diagonal/>
    </border>
    <border>
      <left style="dotted">
        <color indexed="64"/>
      </left>
      <right style="dotted">
        <color indexed="64"/>
      </right>
      <top style="dotted">
        <color indexed="64"/>
      </top>
      <bottom style="dotted">
        <color indexed="64"/>
      </bottom>
      <diagonal/>
    </border>
    <border>
      <left/>
      <right style="dashed">
        <color auto="1"/>
      </right>
      <top style="dashed">
        <color auto="1"/>
      </top>
      <bottom/>
      <diagonal/>
    </border>
    <border>
      <left style="dashed">
        <color auto="1"/>
      </left>
      <right style="thick">
        <color auto="1"/>
      </right>
      <top style="dashed">
        <color auto="1"/>
      </top>
      <bottom/>
      <diagonal/>
    </border>
    <border>
      <left style="thick">
        <color auto="1"/>
      </left>
      <right style="thick">
        <color auto="1"/>
      </right>
      <top/>
      <bottom style="dashed">
        <color auto="1"/>
      </bottom>
      <diagonal/>
    </border>
    <border>
      <left/>
      <right style="thick">
        <color auto="1"/>
      </right>
      <top style="dashed">
        <color auto="1"/>
      </top>
      <bottom/>
      <diagonal/>
    </border>
    <border>
      <left style="thick">
        <color auto="1"/>
      </left>
      <right style="thick">
        <color auto="1"/>
      </right>
      <top style="dashed">
        <color auto="1"/>
      </top>
      <bottom style="dashed">
        <color auto="1"/>
      </bottom>
      <diagonal/>
    </border>
    <border>
      <left style="dashed">
        <color indexed="64"/>
      </left>
      <right style="dashed">
        <color indexed="64"/>
      </right>
      <top style="dashed">
        <color indexed="64"/>
      </top>
      <bottom style="thin">
        <color auto="1"/>
      </bottom>
      <diagonal/>
    </border>
    <border>
      <left style="dashed">
        <color indexed="64"/>
      </left>
      <right style="thick">
        <color auto="1"/>
      </right>
      <top style="dashed">
        <color indexed="64"/>
      </top>
      <bottom style="thin">
        <color auto="1"/>
      </bottom>
      <diagonal/>
    </border>
    <border>
      <left style="thick">
        <color auto="1"/>
      </left>
      <right style="thick">
        <color auto="1"/>
      </right>
      <top style="dashed">
        <color indexed="64"/>
      </top>
      <bottom style="thin">
        <color auto="1"/>
      </bottom>
      <diagonal/>
    </border>
    <border>
      <left/>
      <right/>
      <top style="dashed">
        <color auto="1"/>
      </top>
      <bottom style="hair">
        <color auto="1"/>
      </bottom>
      <diagonal/>
    </border>
    <border>
      <left style="hair">
        <color auto="1"/>
      </left>
      <right style="thick">
        <color auto="1"/>
      </right>
      <top style="dashed">
        <color auto="1"/>
      </top>
      <bottom style="hair">
        <color auto="1"/>
      </bottom>
      <diagonal/>
    </border>
    <border>
      <left style="dashed">
        <color auto="1"/>
      </left>
      <right style="thick">
        <color auto="1"/>
      </right>
      <top style="dashed">
        <color auto="1"/>
      </top>
      <bottom style="dashed">
        <color auto="1"/>
      </bottom>
      <diagonal/>
    </border>
    <border>
      <left/>
      <right style="thick">
        <color auto="1"/>
      </right>
      <top style="dashed">
        <color auto="1"/>
      </top>
      <bottom style="dashed">
        <color auto="1"/>
      </bottom>
      <diagonal/>
    </border>
    <border>
      <left style="thick">
        <color auto="1"/>
      </left>
      <right style="thick">
        <color auto="1"/>
      </right>
      <top style="hair">
        <color auto="1"/>
      </top>
      <bottom style="dashed">
        <color auto="1"/>
      </bottom>
      <diagonal/>
    </border>
    <border>
      <left style="dashed">
        <color auto="1"/>
      </left>
      <right style="dashed">
        <color auto="1"/>
      </right>
      <top/>
      <bottom style="dashed">
        <color auto="1"/>
      </bottom>
      <diagonal/>
    </border>
    <border>
      <left style="medium">
        <color auto="1"/>
      </left>
      <right style="thick">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ck">
        <color auto="1"/>
      </right>
      <top style="medium">
        <color auto="1"/>
      </top>
      <bottom/>
      <diagonal/>
    </border>
    <border>
      <left/>
      <right style="thick">
        <color auto="1"/>
      </right>
      <top style="medium">
        <color auto="1"/>
      </top>
      <bottom/>
      <diagonal/>
    </border>
    <border>
      <left/>
      <right/>
      <top style="medium">
        <color auto="1"/>
      </top>
      <bottom style="medium">
        <color auto="1"/>
      </bottom>
      <diagonal/>
    </border>
    <border>
      <left/>
      <right style="slantDashDot">
        <color theme="1"/>
      </right>
      <top style="medium">
        <color indexed="64"/>
      </top>
      <bottom style="medium">
        <color indexed="64"/>
      </bottom>
      <diagonal/>
    </border>
    <border>
      <left style="slantDashDot">
        <color theme="1"/>
      </left>
      <right style="slantDashDot">
        <color theme="1"/>
      </right>
      <top style="medium">
        <color auto="1"/>
      </top>
      <bottom style="medium">
        <color auto="1"/>
      </bottom>
      <diagonal/>
    </border>
    <border>
      <left style="slantDashDot">
        <color theme="1"/>
      </left>
      <right/>
      <top style="medium">
        <color auto="1"/>
      </top>
      <bottom style="medium">
        <color auto="1"/>
      </bottom>
      <diagonal/>
    </border>
    <border>
      <left style="thick">
        <color theme="1"/>
      </left>
      <right style="thick">
        <color theme="1"/>
      </right>
      <top style="medium">
        <color auto="1"/>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7">
    <xf numFmtId="0" fontId="0" fillId="0" borderId="0"/>
    <xf numFmtId="43"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 fillId="2" borderId="0" applyNumberFormat="0" applyBorder="0" applyAlignment="0" applyProtection="0"/>
    <xf numFmtId="0" fontId="1" fillId="0" borderId="0"/>
    <xf numFmtId="0" fontId="8" fillId="0" borderId="0"/>
  </cellStyleXfs>
  <cellXfs count="157">
    <xf numFmtId="0" fontId="0" fillId="0" borderId="0" xfId="0"/>
    <xf numFmtId="0" fontId="2" fillId="3" borderId="0" xfId="0" applyFont="1" applyFill="1" applyAlignment="1">
      <alignment horizontal="center"/>
    </xf>
    <xf numFmtId="0" fontId="2" fillId="3" borderId="0" xfId="0" applyFont="1" applyFill="1"/>
    <xf numFmtId="0" fontId="3" fillId="0" borderId="0" xfId="0" applyFont="1" applyProtection="1">
      <protection locked="0"/>
    </xf>
    <xf numFmtId="1" fontId="2" fillId="3" borderId="0" xfId="0" applyNumberFormat="1" applyFont="1" applyFill="1"/>
    <xf numFmtId="1" fontId="3" fillId="0" borderId="0" xfId="0" applyNumberFormat="1" applyFont="1"/>
    <xf numFmtId="1" fontId="2" fillId="0" borderId="1" xfId="0" applyNumberFormat="1" applyFont="1" applyBorder="1" applyAlignment="1">
      <alignment horizontal="center" vertical="center" wrapText="1"/>
    </xf>
    <xf numFmtId="1" fontId="2" fillId="0" borderId="2"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3" fillId="0" borderId="4" xfId="0" applyFont="1" applyBorder="1" applyAlignment="1">
      <alignment horizontal="center" vertical="center"/>
    </xf>
    <xf numFmtId="0" fontId="3" fillId="0" borderId="0" xfId="0" applyFont="1" applyAlignment="1">
      <alignment vertical="center"/>
    </xf>
    <xf numFmtId="1" fontId="2" fillId="3" borderId="0" xfId="0" applyNumberFormat="1" applyFont="1" applyFill="1" applyProtection="1">
      <protection locked="0"/>
    </xf>
    <xf numFmtId="1" fontId="2" fillId="0" borderId="1" xfId="0" applyNumberFormat="1" applyFont="1" applyBorder="1" applyAlignment="1">
      <alignment horizontal="center"/>
    </xf>
    <xf numFmtId="1" fontId="2" fillId="0" borderId="2" xfId="0" applyNumberFormat="1" applyFont="1" applyBorder="1" applyAlignment="1">
      <alignment horizontal="center"/>
    </xf>
    <xf numFmtId="1" fontId="2" fillId="0" borderId="3" xfId="0" applyNumberFormat="1" applyFont="1" applyBorder="1" applyAlignment="1">
      <alignment horizontal="center"/>
    </xf>
    <xf numFmtId="0" fontId="3"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2" fillId="3" borderId="0" xfId="0" applyFont="1" applyFill="1" applyProtection="1">
      <protection locked="0"/>
    </xf>
    <xf numFmtId="1" fontId="3" fillId="0" borderId="0" xfId="0" applyNumberFormat="1" applyFont="1" applyProtection="1">
      <protection locked="0"/>
    </xf>
    <xf numFmtId="1" fontId="4" fillId="0" borderId="1" xfId="0" applyNumberFormat="1" applyFont="1" applyBorder="1" applyAlignment="1">
      <alignment horizontal="center" vertical="center"/>
    </xf>
    <xf numFmtId="1" fontId="4" fillId="0" borderId="2" xfId="0" applyNumberFormat="1" applyFont="1" applyBorder="1" applyAlignment="1">
      <alignment horizontal="center" vertical="center"/>
    </xf>
    <xf numFmtId="1" fontId="4" fillId="0" borderId="3" xfId="0" applyNumberFormat="1" applyFont="1" applyBorder="1" applyAlignment="1">
      <alignment horizontal="center" vertical="center"/>
    </xf>
    <xf numFmtId="0" fontId="3" fillId="0" borderId="4" xfId="0" applyFont="1" applyBorder="1" applyAlignment="1">
      <alignment vertical="center"/>
    </xf>
    <xf numFmtId="0" fontId="2" fillId="0" borderId="1" xfId="0" applyFont="1" applyBorder="1" applyAlignment="1">
      <alignment horizontal="center"/>
    </xf>
    <xf numFmtId="0" fontId="3" fillId="3" borderId="4" xfId="0" applyFont="1" applyFill="1" applyBorder="1" applyAlignment="1">
      <alignment horizontal="center"/>
    </xf>
    <xf numFmtId="0" fontId="3" fillId="0" borderId="0" xfId="0" applyFont="1"/>
    <xf numFmtId="0" fontId="2" fillId="3" borderId="0" xfId="0" applyFont="1" applyFill="1" applyAlignment="1">
      <alignment horizontal="center" vertical="center"/>
    </xf>
    <xf numFmtId="1" fontId="5" fillId="4" borderId="5" xfId="0" applyNumberFormat="1" applyFont="1" applyFill="1" applyBorder="1" applyAlignment="1">
      <alignment horizontal="center" vertical="center"/>
    </xf>
    <xf numFmtId="1" fontId="5" fillId="4" borderId="6" xfId="0" applyNumberFormat="1" applyFont="1" applyFill="1" applyBorder="1" applyAlignment="1">
      <alignment horizontal="center" vertical="center"/>
    </xf>
    <xf numFmtId="1" fontId="5" fillId="4" borderId="7" xfId="0" applyNumberFormat="1" applyFont="1" applyFill="1" applyBorder="1" applyAlignment="1">
      <alignment horizontal="center" vertical="center"/>
    </xf>
    <xf numFmtId="0" fontId="5" fillId="4" borderId="8" xfId="0" applyFont="1" applyFill="1" applyBorder="1" applyAlignment="1">
      <alignment horizontal="center" vertical="center"/>
    </xf>
    <xf numFmtId="0" fontId="5" fillId="4" borderId="8" xfId="0" applyFont="1" applyFill="1" applyBorder="1" applyAlignment="1">
      <alignment horizontal="center" vertical="center" wrapText="1"/>
    </xf>
    <xf numFmtId="1" fontId="5" fillId="4" borderId="9" xfId="0" applyNumberFormat="1" applyFont="1" applyFill="1" applyBorder="1" applyAlignment="1">
      <alignment horizontal="center" vertical="center"/>
    </xf>
    <xf numFmtId="1" fontId="5" fillId="4" borderId="10" xfId="0" applyNumberFormat="1" applyFont="1" applyFill="1" applyBorder="1" applyAlignment="1">
      <alignment horizontal="center" vertical="center"/>
    </xf>
    <xf numFmtId="1" fontId="5" fillId="4" borderId="0" xfId="0" applyNumberFormat="1" applyFont="1" applyFill="1" applyAlignment="1">
      <alignment horizontal="center" vertical="center"/>
    </xf>
    <xf numFmtId="0" fontId="5" fillId="4" borderId="11" xfId="0" applyFont="1" applyFill="1" applyBorder="1" applyAlignment="1">
      <alignment horizontal="center" vertical="center"/>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1" fontId="5" fillId="5" borderId="13" xfId="1" applyNumberFormat="1" applyFont="1" applyFill="1" applyBorder="1" applyAlignment="1" applyProtection="1">
      <alignment horizontal="center" vertical="center" wrapText="1"/>
    </xf>
    <xf numFmtId="0" fontId="5" fillId="5" borderId="14" xfId="4" applyFont="1" applyFill="1" applyBorder="1" applyAlignment="1" applyProtection="1">
      <alignment vertical="center" wrapText="1"/>
    </xf>
    <xf numFmtId="164" fontId="5" fillId="5" borderId="13" xfId="3" applyFont="1" applyFill="1" applyBorder="1" applyAlignment="1" applyProtection="1">
      <alignment vertical="center" wrapText="1"/>
    </xf>
    <xf numFmtId="49" fontId="5" fillId="5" borderId="13" xfId="1" applyNumberFormat="1" applyFont="1" applyFill="1" applyBorder="1" applyAlignment="1" applyProtection="1">
      <alignment vertical="center" wrapText="1"/>
      <protection locked="0"/>
    </xf>
    <xf numFmtId="1" fontId="5" fillId="6" borderId="15" xfId="1" applyNumberFormat="1" applyFont="1" applyFill="1" applyBorder="1" applyAlignment="1" applyProtection="1">
      <alignment horizontal="center" vertical="center" wrapText="1"/>
    </xf>
    <xf numFmtId="49" fontId="5" fillId="6" borderId="15" xfId="1" applyNumberFormat="1" applyFont="1" applyFill="1" applyBorder="1" applyAlignment="1" applyProtection="1">
      <alignment horizontal="center" vertical="center" wrapText="1"/>
    </xf>
    <xf numFmtId="0" fontId="5" fillId="6" borderId="15" xfId="5" applyFont="1" applyFill="1" applyBorder="1" applyAlignment="1">
      <alignment horizontal="left" vertical="center" wrapText="1" indent="2"/>
    </xf>
    <xf numFmtId="164" fontId="5" fillId="6" borderId="15" xfId="3" applyFont="1" applyFill="1" applyBorder="1" applyAlignment="1" applyProtection="1">
      <alignment vertical="center" wrapText="1"/>
    </xf>
    <xf numFmtId="49" fontId="5" fillId="6" borderId="16" xfId="1" applyNumberFormat="1" applyFont="1" applyFill="1" applyBorder="1" applyAlignment="1" applyProtection="1">
      <alignment horizontal="left" vertical="center" wrapText="1"/>
      <protection locked="0"/>
    </xf>
    <xf numFmtId="1" fontId="6" fillId="7" borderId="4" xfId="5" applyNumberFormat="1" applyFont="1" applyFill="1" applyBorder="1" applyAlignment="1">
      <alignment horizontal="center" vertical="center" wrapText="1"/>
    </xf>
    <xf numFmtId="49" fontId="6" fillId="7" borderId="4" xfId="5" applyNumberFormat="1" applyFont="1" applyFill="1" applyBorder="1" applyAlignment="1">
      <alignment horizontal="center" vertical="center" wrapText="1"/>
    </xf>
    <xf numFmtId="0" fontId="6" fillId="7" borderId="4" xfId="5" applyFont="1" applyFill="1" applyBorder="1" applyAlignment="1">
      <alignment horizontal="left" vertical="center" wrapText="1" indent="4"/>
    </xf>
    <xf numFmtId="164" fontId="7" fillId="7" borderId="4" xfId="3" applyFont="1" applyFill="1" applyBorder="1" applyAlignment="1" applyProtection="1">
      <alignment vertical="center" wrapText="1"/>
    </xf>
    <xf numFmtId="49" fontId="6" fillId="7" borderId="17" xfId="5" applyNumberFormat="1" applyFont="1" applyFill="1" applyBorder="1" applyAlignment="1" applyProtection="1">
      <alignment horizontal="right" vertical="center" wrapText="1"/>
      <protection locked="0"/>
    </xf>
    <xf numFmtId="1" fontId="3" fillId="8" borderId="18" xfId="1" applyNumberFormat="1" applyFont="1" applyFill="1" applyBorder="1" applyAlignment="1" applyProtection="1">
      <alignment horizontal="center" vertical="center" wrapText="1"/>
    </xf>
    <xf numFmtId="49" fontId="3" fillId="8" borderId="18" xfId="1" applyNumberFormat="1" applyFont="1" applyFill="1" applyBorder="1" applyAlignment="1" applyProtection="1">
      <alignment horizontal="center" vertical="center" wrapText="1"/>
    </xf>
    <xf numFmtId="0" fontId="9" fillId="8" borderId="18" xfId="6" applyFont="1" applyFill="1" applyBorder="1" applyAlignment="1">
      <alignment horizontal="left" wrapText="1" indent="6"/>
    </xf>
    <xf numFmtId="164" fontId="9" fillId="8" borderId="18" xfId="3" applyFont="1" applyFill="1" applyBorder="1" applyAlignment="1" applyProtection="1">
      <alignment wrapText="1"/>
    </xf>
    <xf numFmtId="164" fontId="9" fillId="8" borderId="19" xfId="3" applyFont="1" applyFill="1" applyBorder="1" applyAlignment="1" applyProtection="1">
      <alignment wrapText="1"/>
    </xf>
    <xf numFmtId="49" fontId="3" fillId="8" borderId="20" xfId="1" applyNumberFormat="1" applyFont="1" applyFill="1" applyBorder="1" applyAlignment="1" applyProtection="1">
      <alignment vertical="center" wrapText="1"/>
      <protection locked="0"/>
    </xf>
    <xf numFmtId="1" fontId="3" fillId="3" borderId="21" xfId="1" applyNumberFormat="1" applyFont="1" applyFill="1" applyBorder="1" applyAlignment="1" applyProtection="1">
      <alignment horizontal="center" vertical="center" wrapText="1"/>
    </xf>
    <xf numFmtId="49" fontId="3" fillId="3" borderId="21" xfId="1" applyNumberFormat="1" applyFont="1" applyFill="1" applyBorder="1" applyAlignment="1" applyProtection="1">
      <alignment horizontal="center" vertical="center" wrapText="1"/>
    </xf>
    <xf numFmtId="1" fontId="3" fillId="3" borderId="22" xfId="1" applyNumberFormat="1" applyFont="1" applyFill="1" applyBorder="1" applyAlignment="1" applyProtection="1">
      <alignment horizontal="center" vertical="center" wrapText="1"/>
    </xf>
    <xf numFmtId="0" fontId="9" fillId="3" borderId="21" xfId="6" applyFont="1" applyFill="1" applyBorder="1" applyAlignment="1" applyProtection="1">
      <alignment horizontal="left" wrapText="1" indent="6"/>
      <protection locked="0"/>
    </xf>
    <xf numFmtId="164" fontId="3" fillId="3" borderId="0" xfId="3" applyFont="1" applyFill="1" applyBorder="1" applyAlignment="1" applyProtection="1">
      <alignment vertical="center" wrapText="1"/>
      <protection locked="0"/>
    </xf>
    <xf numFmtId="164" fontId="3" fillId="3" borderId="23" xfId="3" applyFont="1" applyFill="1" applyBorder="1" applyAlignment="1" applyProtection="1">
      <alignment vertical="center" wrapText="1"/>
      <protection locked="0"/>
    </xf>
    <xf numFmtId="49" fontId="3" fillId="3" borderId="23" xfId="1" applyNumberFormat="1" applyFont="1" applyFill="1" applyBorder="1" applyAlignment="1" applyProtection="1">
      <alignment horizontal="right" vertical="center" wrapText="1"/>
      <protection locked="0"/>
    </xf>
    <xf numFmtId="1" fontId="3" fillId="3" borderId="0" xfId="1" applyNumberFormat="1" applyFont="1" applyFill="1" applyBorder="1" applyAlignment="1" applyProtection="1">
      <alignment horizontal="center" vertical="center" wrapText="1"/>
    </xf>
    <xf numFmtId="164" fontId="3" fillId="3" borderId="21" xfId="3" applyFont="1" applyFill="1" applyBorder="1" applyAlignment="1" applyProtection="1">
      <alignment vertical="center" wrapText="1"/>
      <protection locked="0"/>
    </xf>
    <xf numFmtId="164" fontId="3" fillId="3" borderId="24" xfId="3" applyFont="1" applyFill="1" applyBorder="1" applyAlignment="1" applyProtection="1">
      <alignment vertical="center" wrapText="1"/>
      <protection locked="0"/>
    </xf>
    <xf numFmtId="49" fontId="3" fillId="3" borderId="25" xfId="1" applyNumberFormat="1" applyFont="1" applyFill="1" applyBorder="1" applyAlignment="1" applyProtection="1">
      <alignment horizontal="right" vertical="center" wrapText="1"/>
      <protection locked="0"/>
    </xf>
    <xf numFmtId="164" fontId="3" fillId="3" borderId="26" xfId="3" applyFont="1" applyFill="1" applyBorder="1" applyAlignment="1" applyProtection="1">
      <alignment vertical="center" wrapText="1"/>
      <protection locked="0"/>
    </xf>
    <xf numFmtId="164" fontId="3" fillId="3" borderId="27" xfId="3" applyFont="1" applyFill="1" applyBorder="1" applyAlignment="1" applyProtection="1">
      <alignment vertical="center" wrapText="1"/>
      <protection locked="0"/>
    </xf>
    <xf numFmtId="49" fontId="3" fillId="3" borderId="28" xfId="1" applyNumberFormat="1" applyFont="1" applyFill="1" applyBorder="1" applyAlignment="1" applyProtection="1">
      <alignment horizontal="right" vertical="center" wrapText="1"/>
      <protection locked="0"/>
    </xf>
    <xf numFmtId="1" fontId="3" fillId="3" borderId="29" xfId="1" applyNumberFormat="1" applyFont="1" applyFill="1" applyBorder="1" applyAlignment="1" applyProtection="1">
      <alignment horizontal="center" vertical="center" wrapText="1"/>
    </xf>
    <xf numFmtId="164" fontId="3" fillId="3" borderId="30" xfId="3" applyFont="1" applyFill="1" applyBorder="1" applyAlignment="1" applyProtection="1">
      <alignment vertical="center" wrapText="1"/>
      <protection locked="0"/>
    </xf>
    <xf numFmtId="164" fontId="3" fillId="3" borderId="31" xfId="3" applyFont="1" applyFill="1" applyBorder="1" applyAlignment="1" applyProtection="1">
      <alignment vertical="center" wrapText="1"/>
      <protection locked="0"/>
    </xf>
    <xf numFmtId="49" fontId="3" fillId="3" borderId="32" xfId="1" applyNumberFormat="1" applyFont="1" applyFill="1" applyBorder="1" applyAlignment="1" applyProtection="1">
      <alignment horizontal="right" vertical="center" wrapText="1"/>
      <protection locked="0"/>
    </xf>
    <xf numFmtId="1" fontId="3" fillId="8" borderId="33" xfId="1" applyNumberFormat="1" applyFont="1" applyFill="1" applyBorder="1" applyAlignment="1" applyProtection="1">
      <alignment horizontal="center" vertical="center" wrapText="1"/>
    </xf>
    <xf numFmtId="0" fontId="9" fillId="8" borderId="33" xfId="6" applyFont="1" applyFill="1" applyBorder="1" applyAlignment="1">
      <alignment horizontal="left" wrapText="1" indent="6"/>
    </xf>
    <xf numFmtId="164" fontId="9" fillId="8" borderId="33" xfId="3" applyFont="1" applyFill="1" applyBorder="1" applyAlignment="1" applyProtection="1">
      <alignment wrapText="1"/>
    </xf>
    <xf numFmtId="164" fontId="9" fillId="8" borderId="34" xfId="3" applyFont="1" applyFill="1" applyBorder="1" applyAlignment="1" applyProtection="1">
      <alignment wrapText="1"/>
    </xf>
    <xf numFmtId="49" fontId="3" fillId="8" borderId="12" xfId="1" applyNumberFormat="1" applyFont="1" applyFill="1" applyBorder="1" applyAlignment="1" applyProtection="1">
      <alignment vertical="center" wrapText="1"/>
      <protection locked="0"/>
    </xf>
    <xf numFmtId="1" fontId="3" fillId="3" borderId="35" xfId="1" applyNumberFormat="1" applyFont="1" applyFill="1" applyBorder="1" applyAlignment="1" applyProtection="1">
      <alignment horizontal="center" vertical="center" wrapText="1"/>
    </xf>
    <xf numFmtId="0" fontId="9" fillId="3" borderId="35" xfId="6" applyFont="1" applyFill="1" applyBorder="1" applyAlignment="1" applyProtection="1">
      <alignment horizontal="left" wrapText="1" indent="6"/>
      <protection locked="0"/>
    </xf>
    <xf numFmtId="164" fontId="3" fillId="3" borderId="35" xfId="3" applyFont="1" applyFill="1" applyBorder="1" applyAlignment="1" applyProtection="1">
      <alignment vertical="center" wrapText="1"/>
      <protection locked="0"/>
    </xf>
    <xf numFmtId="164" fontId="3" fillId="3" borderId="36" xfId="3" applyFont="1" applyFill="1" applyBorder="1" applyAlignment="1" applyProtection="1">
      <alignment vertical="center" wrapText="1"/>
      <protection locked="0"/>
    </xf>
    <xf numFmtId="49" fontId="3" fillId="3" borderId="37" xfId="1" applyNumberFormat="1" applyFont="1" applyFill="1" applyBorder="1" applyAlignment="1" applyProtection="1">
      <alignment horizontal="right" vertical="center" wrapText="1"/>
      <protection locked="0"/>
    </xf>
    <xf numFmtId="0" fontId="2" fillId="3" borderId="38" xfId="0" applyFont="1" applyFill="1" applyBorder="1" applyProtection="1">
      <protection locked="0"/>
    </xf>
    <xf numFmtId="164" fontId="3" fillId="3" borderId="39" xfId="3" applyFont="1" applyFill="1" applyBorder="1" applyAlignment="1" applyProtection="1">
      <alignment vertical="center" wrapText="1"/>
      <protection locked="0"/>
    </xf>
    <xf numFmtId="164" fontId="3" fillId="3" borderId="40" xfId="3" applyFont="1" applyFill="1" applyBorder="1" applyAlignment="1" applyProtection="1">
      <alignment vertical="center" wrapText="1"/>
      <protection locked="0"/>
    </xf>
    <xf numFmtId="0" fontId="6" fillId="7" borderId="41" xfId="5" applyFont="1" applyFill="1" applyBorder="1" applyAlignment="1">
      <alignment horizontal="left" vertical="center" wrapText="1" indent="4"/>
    </xf>
    <xf numFmtId="164" fontId="6" fillId="7" borderId="4" xfId="3" applyFont="1" applyFill="1" applyBorder="1" applyAlignment="1" applyProtection="1">
      <alignment vertical="center" wrapText="1"/>
    </xf>
    <xf numFmtId="164" fontId="6" fillId="7" borderId="42" xfId="3" applyFont="1" applyFill="1" applyBorder="1" applyAlignment="1" applyProtection="1">
      <alignment vertical="center" wrapText="1"/>
    </xf>
    <xf numFmtId="49" fontId="6" fillId="7" borderId="43" xfId="5" applyNumberFormat="1" applyFont="1" applyFill="1" applyBorder="1" applyAlignment="1" applyProtection="1">
      <alignment horizontal="right" vertical="center" wrapText="1"/>
      <protection locked="0"/>
    </xf>
    <xf numFmtId="1" fontId="3" fillId="9" borderId="18" xfId="1" applyNumberFormat="1" applyFont="1" applyFill="1" applyBorder="1" applyAlignment="1" applyProtection="1">
      <alignment horizontal="center" vertical="center" wrapText="1"/>
    </xf>
    <xf numFmtId="49" fontId="3" fillId="9" borderId="18" xfId="1" applyNumberFormat="1" applyFont="1" applyFill="1" applyBorder="1" applyAlignment="1" applyProtection="1">
      <alignment horizontal="center" vertical="center" wrapText="1"/>
    </xf>
    <xf numFmtId="1" fontId="3" fillId="9" borderId="19" xfId="1" applyNumberFormat="1" applyFont="1" applyFill="1" applyBorder="1" applyAlignment="1" applyProtection="1">
      <alignment horizontal="center" vertical="center" wrapText="1"/>
    </xf>
    <xf numFmtId="0" fontId="9" fillId="9" borderId="44" xfId="6" applyFont="1" applyFill="1" applyBorder="1" applyAlignment="1" applyProtection="1">
      <alignment horizontal="left" wrapText="1" indent="6"/>
      <protection locked="0"/>
    </xf>
    <xf numFmtId="164" fontId="3" fillId="9" borderId="45" xfId="3" applyFont="1" applyFill="1" applyBorder="1" applyAlignment="1" applyProtection="1">
      <alignment vertical="center" wrapText="1"/>
      <protection locked="0"/>
    </xf>
    <xf numFmtId="164" fontId="3" fillId="9" borderId="46" xfId="3" applyFont="1" applyFill="1" applyBorder="1" applyAlignment="1" applyProtection="1">
      <alignment vertical="center" wrapText="1"/>
      <protection locked="0"/>
    </xf>
    <xf numFmtId="49" fontId="3" fillId="9" borderId="47" xfId="1" applyNumberFormat="1" applyFont="1" applyFill="1" applyBorder="1" applyAlignment="1" applyProtection="1">
      <alignment horizontal="right" vertical="center" wrapText="1"/>
      <protection locked="0"/>
    </xf>
    <xf numFmtId="164" fontId="3" fillId="9" borderId="33" xfId="3" applyFont="1" applyFill="1" applyBorder="1" applyAlignment="1" applyProtection="1">
      <alignment vertical="center" wrapText="1"/>
      <protection locked="0"/>
    </xf>
    <xf numFmtId="164" fontId="3" fillId="9" borderId="48" xfId="3" applyFont="1" applyFill="1" applyBorder="1" applyAlignment="1" applyProtection="1">
      <alignment vertical="center" wrapText="1"/>
      <protection locked="0"/>
    </xf>
    <xf numFmtId="49" fontId="3" fillId="9" borderId="20" xfId="1" applyNumberFormat="1" applyFont="1" applyFill="1" applyBorder="1" applyAlignment="1" applyProtection="1">
      <alignment horizontal="right" vertical="center" wrapText="1"/>
      <protection locked="0"/>
    </xf>
    <xf numFmtId="49" fontId="3" fillId="9" borderId="49" xfId="1" applyNumberFormat="1" applyFont="1" applyFill="1" applyBorder="1" applyAlignment="1" applyProtection="1">
      <alignment horizontal="right" vertical="center" wrapText="1"/>
      <protection locked="0"/>
    </xf>
    <xf numFmtId="164" fontId="3" fillId="9" borderId="50" xfId="3" applyFont="1" applyFill="1" applyBorder="1" applyAlignment="1" applyProtection="1">
      <alignment vertical="center" wrapText="1"/>
      <protection locked="0"/>
    </xf>
    <xf numFmtId="164" fontId="3" fillId="9" borderId="51" xfId="3" applyFont="1" applyFill="1" applyBorder="1" applyAlignment="1" applyProtection="1">
      <alignment vertical="center" wrapText="1"/>
      <protection locked="0"/>
    </xf>
    <xf numFmtId="49" fontId="3" fillId="9" borderId="52" xfId="1" applyNumberFormat="1" applyFont="1" applyFill="1" applyBorder="1" applyAlignment="1" applyProtection="1">
      <alignment horizontal="right" vertical="center" wrapText="1"/>
      <protection locked="0"/>
    </xf>
    <xf numFmtId="49" fontId="3" fillId="8" borderId="49" xfId="1" applyNumberFormat="1" applyFont="1" applyFill="1" applyBorder="1" applyAlignment="1" applyProtection="1">
      <alignment vertical="center" wrapText="1"/>
      <protection locked="0"/>
    </xf>
    <xf numFmtId="49" fontId="3" fillId="3" borderId="22" xfId="1" applyNumberFormat="1" applyFont="1" applyFill="1" applyBorder="1" applyAlignment="1" applyProtection="1">
      <alignment horizontal="center" vertical="center" wrapText="1"/>
    </xf>
    <xf numFmtId="1" fontId="3" fillId="3" borderId="53" xfId="1" applyNumberFormat="1" applyFont="1" applyFill="1" applyBorder="1" applyAlignment="1" applyProtection="1">
      <alignment horizontal="center" vertical="center" wrapText="1"/>
    </xf>
    <xf numFmtId="0" fontId="9" fillId="3" borderId="22" xfId="6" applyFont="1" applyFill="1" applyBorder="1" applyAlignment="1" applyProtection="1">
      <alignment horizontal="left" wrapText="1" indent="6"/>
      <protection locked="0"/>
    </xf>
    <xf numFmtId="164" fontId="3" fillId="3" borderId="53" xfId="3" applyFont="1" applyFill="1" applyBorder="1" applyAlignment="1" applyProtection="1">
      <alignment vertical="center" wrapText="1"/>
      <protection locked="0"/>
    </xf>
    <xf numFmtId="164" fontId="3" fillId="3" borderId="54" xfId="3" applyFont="1" applyFill="1" applyBorder="1" applyAlignment="1" applyProtection="1">
      <alignment vertical="center" wrapText="1"/>
      <protection locked="0"/>
    </xf>
    <xf numFmtId="49" fontId="3" fillId="3" borderId="54" xfId="1" applyNumberFormat="1" applyFont="1" applyFill="1" applyBorder="1" applyAlignment="1" applyProtection="1">
      <alignment horizontal="right" vertical="center" wrapText="1"/>
      <protection locked="0"/>
    </xf>
    <xf numFmtId="164" fontId="9" fillId="8" borderId="18" xfId="3" applyFont="1" applyFill="1" applyBorder="1" applyAlignment="1" applyProtection="1">
      <alignment wrapText="1"/>
      <protection locked="0"/>
    </xf>
    <xf numFmtId="0" fontId="9" fillId="8" borderId="18" xfId="6" applyFont="1" applyFill="1" applyBorder="1" applyAlignment="1" applyProtection="1">
      <alignment horizontal="left" wrapText="1" indent="6"/>
      <protection locked="0"/>
    </xf>
    <xf numFmtId="164" fontId="9" fillId="8" borderId="55" xfId="3" applyFont="1" applyFill="1" applyBorder="1" applyAlignment="1" applyProtection="1">
      <alignment wrapText="1"/>
      <protection locked="0"/>
    </xf>
    <xf numFmtId="49" fontId="3" fillId="8" borderId="56" xfId="1" applyNumberFormat="1" applyFont="1" applyFill="1" applyBorder="1" applyAlignment="1" applyProtection="1">
      <alignment vertical="center" wrapText="1"/>
      <protection locked="0"/>
    </xf>
    <xf numFmtId="164" fontId="2" fillId="7" borderId="4" xfId="3" applyFont="1" applyFill="1" applyBorder="1" applyAlignment="1" applyProtection="1">
      <alignment vertical="center" wrapText="1"/>
    </xf>
    <xf numFmtId="49" fontId="2" fillId="7" borderId="43" xfId="1" applyNumberFormat="1" applyFont="1" applyFill="1" applyBorder="1" applyAlignment="1" applyProtection="1">
      <alignment horizontal="left" vertical="center" wrapText="1"/>
      <protection locked="0"/>
    </xf>
    <xf numFmtId="164" fontId="9" fillId="8" borderId="55" xfId="3" applyFont="1" applyFill="1" applyBorder="1" applyAlignment="1" applyProtection="1">
      <alignment wrapText="1"/>
    </xf>
    <xf numFmtId="0" fontId="9" fillId="3" borderId="21" xfId="6" applyFont="1" applyFill="1" applyBorder="1" applyAlignment="1">
      <alignment horizontal="left" wrapText="1" indent="6"/>
    </xf>
    <xf numFmtId="49" fontId="3" fillId="3" borderId="57" xfId="1" applyNumberFormat="1" applyFont="1" applyFill="1" applyBorder="1" applyAlignment="1" applyProtection="1">
      <alignment horizontal="right" vertical="center" wrapText="1"/>
      <protection locked="0"/>
    </xf>
    <xf numFmtId="1" fontId="3" fillId="8" borderId="18" xfId="1" quotePrefix="1" applyNumberFormat="1" applyFont="1" applyFill="1" applyBorder="1" applyAlignment="1" applyProtection="1">
      <alignment horizontal="center" vertical="center" wrapText="1"/>
    </xf>
    <xf numFmtId="49" fontId="3" fillId="3" borderId="35" xfId="1" applyNumberFormat="1" applyFont="1" applyFill="1" applyBorder="1" applyAlignment="1" applyProtection="1">
      <alignment horizontal="center" vertical="center" wrapText="1"/>
    </xf>
    <xf numFmtId="0" fontId="9" fillId="3" borderId="35" xfId="6" applyFont="1" applyFill="1" applyBorder="1" applyAlignment="1">
      <alignment horizontal="left" wrapText="1" indent="6"/>
    </xf>
    <xf numFmtId="164" fontId="3" fillId="3" borderId="48" xfId="3" applyFont="1" applyFill="1" applyBorder="1" applyAlignment="1" applyProtection="1">
      <alignment vertical="center" wrapText="1"/>
      <protection locked="0"/>
    </xf>
    <xf numFmtId="49" fontId="3" fillId="3" borderId="48" xfId="1" applyNumberFormat="1" applyFont="1" applyFill="1" applyBorder="1" applyAlignment="1" applyProtection="1">
      <alignment horizontal="right" vertical="center" wrapText="1"/>
      <protection locked="0"/>
    </xf>
    <xf numFmtId="1" fontId="3" fillId="8" borderId="58" xfId="1" applyNumberFormat="1" applyFont="1" applyFill="1" applyBorder="1" applyAlignment="1" applyProtection="1">
      <alignment horizontal="center" vertical="center" wrapText="1"/>
    </xf>
    <xf numFmtId="49" fontId="3" fillId="8" borderId="58" xfId="1" applyNumberFormat="1" applyFont="1" applyFill="1" applyBorder="1" applyAlignment="1" applyProtection="1">
      <alignment horizontal="center" vertical="center" wrapText="1"/>
    </xf>
    <xf numFmtId="0" fontId="9" fillId="8" borderId="58" xfId="6" applyFont="1" applyFill="1" applyBorder="1" applyAlignment="1">
      <alignment horizontal="left" wrapText="1" indent="6"/>
    </xf>
    <xf numFmtId="164" fontId="9" fillId="8" borderId="58" xfId="3" applyFont="1" applyFill="1" applyBorder="1" applyAlignment="1" applyProtection="1">
      <alignment wrapText="1"/>
      <protection locked="0"/>
    </xf>
    <xf numFmtId="49" fontId="5" fillId="5" borderId="13" xfId="1" applyNumberFormat="1" applyFont="1" applyFill="1" applyBorder="1" applyAlignment="1" applyProtection="1">
      <alignment horizontal="center" vertical="center" wrapText="1"/>
    </xf>
    <xf numFmtId="49" fontId="5" fillId="5" borderId="14" xfId="1" applyNumberFormat="1" applyFont="1" applyFill="1" applyBorder="1" applyAlignment="1" applyProtection="1">
      <alignment vertical="center" wrapText="1"/>
      <protection locked="0"/>
    </xf>
    <xf numFmtId="164" fontId="5" fillId="6" borderId="59" xfId="3" applyFont="1" applyFill="1" applyBorder="1" applyAlignment="1" applyProtection="1">
      <alignment vertical="center" wrapText="1"/>
    </xf>
    <xf numFmtId="164" fontId="6" fillId="7" borderId="4" xfId="3" applyFont="1" applyFill="1" applyBorder="1" applyAlignment="1" applyProtection="1">
      <alignment vertical="center" wrapText="1"/>
      <protection locked="0"/>
    </xf>
    <xf numFmtId="164" fontId="6" fillId="7" borderId="42" xfId="3" applyFont="1" applyFill="1" applyBorder="1" applyAlignment="1" applyProtection="1">
      <alignment vertical="center" wrapText="1"/>
      <protection locked="0"/>
    </xf>
    <xf numFmtId="164" fontId="5" fillId="6" borderId="15" xfId="3" applyFont="1" applyFill="1" applyBorder="1" applyAlignment="1" applyProtection="1">
      <alignment vertical="center" wrapText="1"/>
      <protection locked="0"/>
    </xf>
    <xf numFmtId="164" fontId="5" fillId="6" borderId="59" xfId="3" applyFont="1" applyFill="1" applyBorder="1" applyAlignment="1" applyProtection="1">
      <alignment vertical="center" wrapText="1"/>
      <protection locked="0"/>
    </xf>
    <xf numFmtId="0" fontId="5" fillId="6" borderId="60" xfId="5" applyFont="1" applyFill="1" applyBorder="1" applyAlignment="1">
      <alignment horizontal="left" vertical="center" wrapText="1" indent="2"/>
    </xf>
    <xf numFmtId="164" fontId="5" fillId="6" borderId="60" xfId="3" applyFont="1" applyFill="1" applyBorder="1" applyAlignment="1" applyProtection="1">
      <alignment vertical="center" wrapText="1"/>
      <protection locked="0"/>
    </xf>
    <xf numFmtId="164" fontId="5" fillId="6" borderId="61" xfId="3" applyFont="1" applyFill="1" applyBorder="1" applyAlignment="1" applyProtection="1">
      <alignment vertical="center" wrapText="1"/>
      <protection locked="0"/>
    </xf>
    <xf numFmtId="49" fontId="5" fillId="6" borderId="62" xfId="1" applyNumberFormat="1" applyFont="1" applyFill="1" applyBorder="1" applyAlignment="1" applyProtection="1">
      <alignment horizontal="left" vertical="center" wrapText="1"/>
      <protection locked="0"/>
    </xf>
    <xf numFmtId="165" fontId="5" fillId="5" borderId="63" xfId="1" applyNumberFormat="1" applyFont="1" applyFill="1" applyBorder="1" applyAlignment="1" applyProtection="1">
      <alignment horizontal="center" vertical="center" wrapText="1"/>
    </xf>
    <xf numFmtId="165" fontId="5" fillId="5" borderId="64" xfId="1" applyNumberFormat="1" applyFont="1" applyFill="1" applyBorder="1" applyAlignment="1" applyProtection="1">
      <alignment horizontal="center" vertical="center" wrapText="1"/>
    </xf>
    <xf numFmtId="164" fontId="5" fillId="5" borderId="65" xfId="3" applyFont="1" applyFill="1" applyBorder="1" applyAlignment="1" applyProtection="1">
      <alignment vertical="center" wrapText="1"/>
    </xf>
    <xf numFmtId="164" fontId="5" fillId="5" borderId="66" xfId="3" applyFont="1" applyFill="1" applyBorder="1" applyAlignment="1" applyProtection="1">
      <alignment vertical="center" wrapText="1"/>
    </xf>
    <xf numFmtId="49" fontId="5" fillId="5" borderId="67" xfId="1" applyNumberFormat="1" applyFont="1" applyFill="1" applyBorder="1" applyAlignment="1" applyProtection="1">
      <alignment horizontal="left" vertical="center" wrapText="1"/>
      <protection locked="0"/>
    </xf>
    <xf numFmtId="0" fontId="3" fillId="3" borderId="0" xfId="0" applyFont="1" applyFill="1" applyProtection="1">
      <protection locked="0"/>
    </xf>
    <xf numFmtId="0" fontId="5" fillId="4" borderId="14" xfId="4" applyFont="1" applyFill="1" applyBorder="1" applyAlignment="1" applyProtection="1">
      <alignment horizontal="center" vertical="center" wrapText="1"/>
    </xf>
    <xf numFmtId="0" fontId="5" fillId="5" borderId="14" xfId="4" applyFont="1" applyFill="1" applyBorder="1" applyAlignment="1" applyProtection="1">
      <alignment horizontal="center" vertical="center" wrapText="1"/>
    </xf>
    <xf numFmtId="0" fontId="2" fillId="3" borderId="4" xfId="0" applyFont="1" applyFill="1" applyBorder="1"/>
    <xf numFmtId="166" fontId="2" fillId="3" borderId="4" xfId="2" applyFont="1" applyFill="1" applyBorder="1" applyProtection="1"/>
    <xf numFmtId="0" fontId="3" fillId="3" borderId="68" xfId="0" applyFont="1" applyFill="1" applyBorder="1"/>
    <xf numFmtId="166" fontId="3" fillId="3" borderId="41" xfId="2" applyFont="1" applyFill="1" applyBorder="1" applyProtection="1"/>
    <xf numFmtId="0" fontId="3" fillId="3" borderId="69" xfId="0" applyFont="1" applyFill="1" applyBorder="1"/>
    <xf numFmtId="166" fontId="3" fillId="3" borderId="70" xfId="2" applyFont="1" applyFill="1" applyBorder="1" applyProtection="1"/>
  </cellXfs>
  <cellStyles count="7">
    <cellStyle name="40% - Énfasis2 2" xfId="4" xr:uid="{2AF74220-97B5-4CBF-B6A1-7D9113798CFF}"/>
    <cellStyle name="Millares" xfId="1" builtinId="3"/>
    <cellStyle name="Moneda" xfId="2" builtinId="4"/>
    <cellStyle name="Moneda [0]" xfId="3" builtinId="7"/>
    <cellStyle name="Normal" xfId="0" builtinId="0"/>
    <cellStyle name="Normal 2 2" xfId="5" xr:uid="{17F65260-7292-4B5B-B86F-370B16AEBEF3}"/>
    <cellStyle name="Normal 4" xfId="6" xr:uid="{6C768E25-4AF3-44C5-BD83-5D136A3FD0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304800</xdr:colOff>
      <xdr:row>9</xdr:row>
      <xdr:rowOff>127001</xdr:rowOff>
    </xdr:from>
    <xdr:to>
      <xdr:col>8</xdr:col>
      <xdr:colOff>952499</xdr:colOff>
      <xdr:row>13</xdr:row>
      <xdr:rowOff>119062</xdr:rowOff>
    </xdr:to>
    <xdr:sp macro="" textlink="">
      <xdr:nvSpPr>
        <xdr:cNvPr id="2" name="CuadroTexto 1">
          <a:extLst>
            <a:ext uri="{FF2B5EF4-FFF2-40B4-BE49-F238E27FC236}">
              <a16:creationId xmlns:a16="http://schemas.microsoft.com/office/drawing/2014/main" id="{116B106D-7009-4760-99AD-811318885727}"/>
            </a:ext>
          </a:extLst>
        </xdr:cNvPr>
        <xdr:cNvSpPr txBox="1"/>
      </xdr:nvSpPr>
      <xdr:spPr>
        <a:xfrm>
          <a:off x="609600" y="1734821"/>
          <a:ext cx="10187939" cy="5102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es-CO" sz="1000" b="1">
              <a:solidFill>
                <a:schemeClr val="dk1"/>
              </a:solidFill>
              <a:effectLst/>
              <a:latin typeface="+mn-lt"/>
              <a:ea typeface="+mn-ea"/>
              <a:cs typeface="+mn-cs"/>
            </a:rPr>
            <a:t>NOTA:</a:t>
          </a:r>
          <a:r>
            <a:rPr lang="es-CO" sz="1000" b="1" baseline="0">
              <a:solidFill>
                <a:schemeClr val="dk1"/>
              </a:solidFill>
              <a:effectLst/>
              <a:latin typeface="+mn-lt"/>
              <a:ea typeface="+mn-ea"/>
              <a:cs typeface="+mn-cs"/>
            </a:rPr>
            <a:t> </a:t>
          </a:r>
          <a:r>
            <a:rPr lang="es-CO" sz="1000" baseline="0">
              <a:solidFill>
                <a:schemeClr val="dk1"/>
              </a:solidFill>
              <a:effectLst/>
              <a:latin typeface="+mn-lt"/>
              <a:ea typeface="+mn-ea"/>
              <a:cs typeface="+mn-cs"/>
            </a:rPr>
            <a:t>DILIGENCIE ÚNICAMENTE LAS CELDAS HABILITADAS PARA TAL FIN. HAGA USO DE LOS BOTONES AGRUPAR/ DESAGRUPAR (DE LA IZQUIERDA) PARA FACILITAR LA IDENTIFICACIÓN DE CUENTAS Y SUBCUENTAS. UTILICE </a:t>
          </a:r>
          <a:r>
            <a:rPr lang="es-CO" sz="1000" b="1" baseline="0">
              <a:solidFill>
                <a:schemeClr val="dk1"/>
              </a:solidFill>
              <a:effectLst/>
              <a:latin typeface="+mn-lt"/>
              <a:ea typeface="+mn-ea"/>
              <a:cs typeface="+mn-cs"/>
            </a:rPr>
            <a:t>SIEMPRE </a:t>
          </a:r>
          <a:r>
            <a:rPr lang="es-CO" sz="1000" baseline="0">
              <a:solidFill>
                <a:schemeClr val="dk1"/>
              </a:solidFill>
              <a:effectLst/>
              <a:latin typeface="+mn-lt"/>
              <a:ea typeface="+mn-ea"/>
              <a:cs typeface="+mn-cs"/>
            </a:rPr>
            <a:t>LA COLUMNA </a:t>
          </a:r>
          <a:r>
            <a:rPr lang="es-CO" sz="1000" i="0" baseline="0">
              <a:solidFill>
                <a:schemeClr val="dk1"/>
              </a:solidFill>
              <a:effectLst/>
              <a:latin typeface="+mn-lt"/>
              <a:ea typeface="+mn-ea"/>
              <a:cs typeface="+mn-cs"/>
            </a:rPr>
            <a:t>DE</a:t>
          </a:r>
          <a:r>
            <a:rPr lang="es-CO" sz="1000" i="1" u="sng" baseline="0">
              <a:solidFill>
                <a:schemeClr val="dk1"/>
              </a:solidFill>
              <a:effectLst/>
              <a:latin typeface="+mn-lt"/>
              <a:ea typeface="+mn-ea"/>
              <a:cs typeface="+mn-cs"/>
            </a:rPr>
            <a:t> BASE LEGAL/JUSTIFICACIÓN </a:t>
          </a:r>
          <a:r>
            <a:rPr lang="es-CO" sz="1000" baseline="0">
              <a:solidFill>
                <a:schemeClr val="dk1"/>
              </a:solidFill>
              <a:effectLst/>
              <a:latin typeface="+mn-lt"/>
              <a:ea typeface="+mn-ea"/>
              <a:cs typeface="+mn-cs"/>
            </a:rPr>
            <a:t>PARA REGISTRAR EL FUNDAMENTO JURÍDICO QUE SUSTENTA LA FACULTAD DEL ESTABLECIMIENTO PÚBLICO PARA PERCIBIR DICHO INGRESO Y LA EXPLICACIÓN DE SU ORIGEN O GENERACIÓN.</a:t>
          </a:r>
          <a:endParaRPr lang="es-CO" sz="1000">
            <a:effectLst/>
          </a:endParaRPr>
        </a:p>
      </xdr:txBody>
    </xdr:sp>
    <xdr:clientData/>
  </xdr:twoCellAnchor>
  <xdr:twoCellAnchor>
    <xdr:from>
      <xdr:col>2</xdr:col>
      <xdr:colOff>1</xdr:colOff>
      <xdr:row>20</xdr:row>
      <xdr:rowOff>0</xdr:rowOff>
    </xdr:from>
    <xdr:to>
      <xdr:col>8</xdr:col>
      <xdr:colOff>830036</xdr:colOff>
      <xdr:row>22</xdr:row>
      <xdr:rowOff>11906</xdr:rowOff>
    </xdr:to>
    <xdr:sp macro="" textlink="">
      <xdr:nvSpPr>
        <xdr:cNvPr id="3" name="CuadroTexto 2">
          <a:extLst>
            <a:ext uri="{FF2B5EF4-FFF2-40B4-BE49-F238E27FC236}">
              <a16:creationId xmlns:a16="http://schemas.microsoft.com/office/drawing/2014/main" id="{A0F87DEB-72BA-4C15-A283-88B9268F5C6B}"/>
            </a:ext>
          </a:extLst>
        </xdr:cNvPr>
        <xdr:cNvSpPr txBox="1"/>
      </xdr:nvSpPr>
      <xdr:spPr>
        <a:xfrm>
          <a:off x="609601" y="3032760"/>
          <a:ext cx="10065475" cy="2709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CO" sz="1100" b="1">
              <a:solidFill>
                <a:schemeClr val="dk1"/>
              </a:solidFill>
              <a:effectLst/>
              <a:latin typeface="+mn-lt"/>
              <a:ea typeface="+mn-ea"/>
              <a:cs typeface="+mn-cs"/>
            </a:rPr>
            <a:t>RECUERDE</a:t>
          </a:r>
          <a:r>
            <a:rPr lang="es-CO" sz="1100" b="1" baseline="0">
              <a:solidFill>
                <a:schemeClr val="dk1"/>
              </a:solidFill>
              <a:effectLst/>
              <a:latin typeface="+mn-lt"/>
              <a:ea typeface="+mn-ea"/>
              <a:cs typeface="+mn-cs"/>
            </a:rPr>
            <a:t> QUE LA LEGALIDAD DE LOS DATOS REGISTRADOS ES RESPONSABILIDAD DE LA ENTIDAD Y SU REPRESENTANTE LEGAL.</a:t>
          </a:r>
        </a:p>
        <a:p>
          <a:pPr marL="0" marR="0" lvl="0" indent="0" algn="ctr" defTabSz="914400" eaLnBrk="1" fontAlgn="auto" latinLnBrk="0" hangingPunct="1">
            <a:lnSpc>
              <a:spcPct val="100000"/>
            </a:lnSpc>
            <a:spcBef>
              <a:spcPts val="0"/>
            </a:spcBef>
            <a:spcAft>
              <a:spcPts val="0"/>
            </a:spcAft>
            <a:buClrTx/>
            <a:buSzTx/>
            <a:buFontTx/>
            <a:buNone/>
            <a:tabLst/>
            <a:defRPr/>
          </a:pPr>
          <a:endParaRPr lang="es-CO">
            <a:effectLst/>
          </a:endParaRPr>
        </a:p>
      </xdr:txBody>
    </xdr:sp>
    <xdr:clientData/>
  </xdr:twoCellAnchor>
  <xdr:twoCellAnchor>
    <xdr:from>
      <xdr:col>2</xdr:col>
      <xdr:colOff>11907</xdr:colOff>
      <xdr:row>15</xdr:row>
      <xdr:rowOff>11905</xdr:rowOff>
    </xdr:from>
    <xdr:to>
      <xdr:col>8</xdr:col>
      <xdr:colOff>964406</xdr:colOff>
      <xdr:row>19</xdr:row>
      <xdr:rowOff>83342</xdr:rowOff>
    </xdr:to>
    <xdr:sp macro="" textlink="">
      <xdr:nvSpPr>
        <xdr:cNvPr id="4" name="CuadroTexto 3">
          <a:extLst>
            <a:ext uri="{FF2B5EF4-FFF2-40B4-BE49-F238E27FC236}">
              <a16:creationId xmlns:a16="http://schemas.microsoft.com/office/drawing/2014/main" id="{57F990AE-FF2C-4DAD-B653-FDFA7C9E24D3}"/>
            </a:ext>
          </a:extLst>
        </xdr:cNvPr>
        <xdr:cNvSpPr txBox="1"/>
      </xdr:nvSpPr>
      <xdr:spPr>
        <a:xfrm>
          <a:off x="621507" y="2396965"/>
          <a:ext cx="10187939" cy="58959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eaLnBrk="1" fontAlgn="auto" latinLnBrk="0" hangingPunct="1"/>
          <a:r>
            <a:rPr lang="es-CO" sz="1000" b="1">
              <a:solidFill>
                <a:schemeClr val="dk1"/>
              </a:solidFill>
              <a:effectLst/>
              <a:latin typeface="+mn-lt"/>
              <a:ea typeface="+mn-ea"/>
              <a:cs typeface="+mn-cs"/>
            </a:rPr>
            <a:t>NOTA:</a:t>
          </a:r>
          <a:r>
            <a:rPr lang="es-CO" sz="1000" b="1" baseline="0">
              <a:solidFill>
                <a:schemeClr val="dk1"/>
              </a:solidFill>
              <a:effectLst/>
              <a:latin typeface="+mn-lt"/>
              <a:ea typeface="+mn-ea"/>
              <a:cs typeface="+mn-cs"/>
            </a:rPr>
            <a:t> </a:t>
          </a:r>
          <a:r>
            <a:rPr lang="es-CO" sz="1000" b="0" baseline="0">
              <a:solidFill>
                <a:schemeClr val="dk1"/>
              </a:solidFill>
              <a:effectLst/>
              <a:latin typeface="+mn-lt"/>
              <a:ea typeface="+mn-ea"/>
              <a:cs typeface="+mn-cs"/>
            </a:rPr>
            <a:t>VERIFIQUE QUE LA TOTALIDAD DE LOS INGRESOS QUE PERCIBE EL ESTABLECIMIENTO  PÚBLICO QUEDEN DILIGENCIADOS EN EL FORMULARIO DE PROGRAMACIÓN, EN CASO DE QUEDAR  INCLUIDO AL FINAL DE  LA PROGRAMACIÓN  VERIFIQUE QUE TENGA EL CONCEPTO HABILITADO EN EL  SISTEMA  INTEGRADODE INFORMACIÓN FINANCIERA - SIIF, EN CASO CONTRARIO COMUNIQUE LA NOIVEDAD MEDIANTE EL PROCEDIMIENTO PREVISTO.</a:t>
          </a:r>
        </a:p>
        <a:p>
          <a:pPr algn="ctr" eaLnBrk="1" fontAlgn="auto" latinLnBrk="0" hangingPunct="1"/>
          <a:endParaRPr lang="es-CO" sz="1000">
            <a:effectLst/>
          </a:endParaRPr>
        </a:p>
      </xdr:txBody>
    </xdr:sp>
    <xdr:clientData/>
  </xdr:twoCellAnchor>
  <xdr:twoCellAnchor editAs="oneCell">
    <xdr:from>
      <xdr:col>0</xdr:col>
      <xdr:colOff>0</xdr:colOff>
      <xdr:row>0</xdr:row>
      <xdr:rowOff>0</xdr:rowOff>
    </xdr:from>
    <xdr:to>
      <xdr:col>2</xdr:col>
      <xdr:colOff>161925</xdr:colOff>
      <xdr:row>3</xdr:row>
      <xdr:rowOff>104775</xdr:rowOff>
    </xdr:to>
    <xdr:pic>
      <xdr:nvPicPr>
        <xdr:cNvPr id="5" name="Imagen 1" descr="Logotipo&#10;&#10;Descripción generada automáticamente">
          <a:extLst>
            <a:ext uri="{FF2B5EF4-FFF2-40B4-BE49-F238E27FC236}">
              <a16:creationId xmlns:a16="http://schemas.microsoft.com/office/drawing/2014/main" id="{16D79E89-7B87-4E5B-941B-69F09282BE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1333500</xdr:colOff>
      <xdr:row>0</xdr:row>
      <xdr:rowOff>0</xdr:rowOff>
    </xdr:from>
    <xdr:to>
      <xdr:col>8</xdr:col>
      <xdr:colOff>2733675</xdr:colOff>
      <xdr:row>3</xdr:row>
      <xdr:rowOff>122264</xdr:rowOff>
    </xdr:to>
    <xdr:pic>
      <xdr:nvPicPr>
        <xdr:cNvPr id="6" name="Imagen 5">
          <a:extLst>
            <a:ext uri="{FF2B5EF4-FFF2-40B4-BE49-F238E27FC236}">
              <a16:creationId xmlns:a16="http://schemas.microsoft.com/office/drawing/2014/main" id="{71B06CBD-7FF8-43C3-972A-EA3299401732}"/>
            </a:ext>
          </a:extLst>
        </xdr:cNvPr>
        <xdr:cNvPicPr>
          <a:picLocks noChangeAspect="1"/>
        </xdr:cNvPicPr>
      </xdr:nvPicPr>
      <xdr:blipFill>
        <a:blip xmlns:r="http://schemas.openxmlformats.org/officeDocument/2006/relationships" r:embed="rId2"/>
        <a:stretch>
          <a:fillRect/>
        </a:stretch>
      </xdr:blipFill>
      <xdr:spPr>
        <a:xfrm>
          <a:off x="11178540" y="0"/>
          <a:ext cx="1400175" cy="5108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uror\Downloads\Formularios%20de%20programaci&#243;n%20-%20Anteproyecto%202026%20(marzo%2031%202025)%20VF%20(2).xlsx" TargetMode="External"/><Relationship Id="rId1" Type="http://schemas.openxmlformats.org/officeDocument/2006/relationships/externalLinkPath" Target="file:///C:\Users\auror\Downloads\Formularios%20de%20programaci&#243;n%20-%20Anteproyecto%202026%20(marzo%2031%202025)%20VF%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dvenegas\Desktop\TAREAS\ACTUALIZACION%20FORMULARIOS\Copia%20de%202.10.%20Formularios%20de%20programaci&#243;n%20-%20Anteproyecto%202025.xlsx" TargetMode="External"/><Relationship Id="rId1" Type="http://schemas.openxmlformats.org/officeDocument/2006/relationships/externalLinkPath" Target="https://aerocivil-my.sharepoint.com/Users/dvenegas/Desktop/TAREAS/ACTUALIZACION%20FORMULARIOS/Copia%20de%202.10.%20Formularios%20de%20programaci&#243;n%20-%20Anteproyecto%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ciones Ingresos"/>
      <sheetName val="Formulario 1.1- Ingresos E.P"/>
      <sheetName val="Formulario 1.1A - Cálculo I-E.P"/>
      <sheetName val="Formulario 1.2-Ingresos FE y CP"/>
      <sheetName val="Formulario 1.2A-Cálculo I-FE-CP"/>
      <sheetName val="Instrucciones Gastos"/>
      <sheetName val="Formulario 3- Gasto"/>
      <sheetName val="Formulario 4. Programático"/>
      <sheetName val="Resumen 4. Programático"/>
      <sheetName val="Formulario 3.-C. Programáti (%)"/>
      <sheetName val="Formulario 5. Clas. Económica"/>
      <sheetName val="Formulario 6. Deuda Pública"/>
      <sheetName val="DESPLEGABLES"/>
      <sheetName val="Programático"/>
      <sheetName val="Clasificador Carga"/>
    </sheetNames>
    <sheetDataSet>
      <sheetData sheetId="0"/>
      <sheetData sheetId="1"/>
      <sheetData sheetId="2">
        <row r="30">
          <cell r="I30">
            <v>258378405999.99994</v>
          </cell>
          <cell r="N30">
            <v>311474543847.1543</v>
          </cell>
        </row>
        <row r="31">
          <cell r="I31">
            <v>458198372999.99872</v>
          </cell>
          <cell r="N31">
            <v>569203427753.13074</v>
          </cell>
        </row>
        <row r="44">
          <cell r="I44">
            <v>1558687999.9999979</v>
          </cell>
          <cell r="N44">
            <v>32266749518.377251</v>
          </cell>
        </row>
        <row r="55">
          <cell r="I55">
            <v>1694652154012.2507</v>
          </cell>
          <cell r="N55">
            <v>1806196054311.4209</v>
          </cell>
        </row>
        <row r="125">
          <cell r="I125">
            <v>5242998000</v>
          </cell>
          <cell r="N125">
            <v>5431746158.5100002</v>
          </cell>
        </row>
      </sheetData>
      <sheetData sheetId="3"/>
      <sheetData sheetId="4"/>
      <sheetData sheetId="5"/>
      <sheetData sheetId="6"/>
      <sheetData sheetId="7"/>
      <sheetData sheetId="8"/>
      <sheetData sheetId="9"/>
      <sheetData sheetId="10"/>
      <sheetData sheetId="11"/>
      <sheetData sheetId="12">
        <row r="1">
          <cell r="A1" t="str">
            <v>CÓDIGO</v>
          </cell>
          <cell r="B1" t="str">
            <v xml:space="preserve">UNIDAD EJECUTORA </v>
          </cell>
          <cell r="Z1" t="str">
            <v>DERECHOS ECONÓMICOS POR USO DE RECURSOS NATURALES- EP</v>
          </cell>
          <cell r="AA1" t="str">
            <v>CÓD</v>
          </cell>
        </row>
        <row r="2">
          <cell r="A2" t="str">
            <v>010101</v>
          </cell>
          <cell r="B2" t="str">
            <v>SENADO DE LA REPUBLICA</v>
          </cell>
          <cell r="K2" t="str">
            <v>Salud</v>
          </cell>
          <cell r="L2" t="str">
            <v>01</v>
          </cell>
          <cell r="W2" t="str">
            <v>Expedición de visas</v>
          </cell>
          <cell r="X2" t="str">
            <v>01</v>
          </cell>
          <cell r="Z2" t="str">
            <v>Derecho económico por uso del subsuelo</v>
          </cell>
          <cell r="AA2" t="str">
            <v>01</v>
          </cell>
        </row>
        <row r="3">
          <cell r="A3" t="str">
            <v>010102</v>
          </cell>
          <cell r="B3" t="str">
            <v>CAMARA DE REPRESENTANTES</v>
          </cell>
          <cell r="K3" t="str">
            <v>Pensión</v>
          </cell>
          <cell r="L3" t="str">
            <v>02</v>
          </cell>
          <cell r="T3" t="str">
            <v>Contribución - Superintendencia de Sociedades</v>
          </cell>
          <cell r="U3" t="str">
            <v>04</v>
          </cell>
          <cell r="W3" t="str">
            <v>Expedición de pasaportes</v>
          </cell>
          <cell r="X3" t="str">
            <v>02</v>
          </cell>
          <cell r="Z3" t="str">
            <v>Concesiones mineras</v>
          </cell>
          <cell r="AA3" t="str">
            <v>02</v>
          </cell>
        </row>
        <row r="4">
          <cell r="A4" t="str">
            <v>020101</v>
          </cell>
          <cell r="B4" t="str">
            <v>PRESIDENCIA DE LA REPUBLICA - GESTION GENERAL</v>
          </cell>
          <cell r="K4" t="str">
            <v>Contribuciones asignaciones de retiro militares y policía</v>
          </cell>
          <cell r="L4" t="str">
            <v>03</v>
          </cell>
          <cell r="T4" t="str">
            <v>Contribución - Superintendencia de Vigilancia y Seguridad Privada</v>
          </cell>
          <cell r="U4" t="str">
            <v>05</v>
          </cell>
          <cell r="W4" t="str">
            <v>Apostilla o legalización</v>
          </cell>
          <cell r="X4" t="str">
            <v>03</v>
          </cell>
          <cell r="Z4" t="str">
            <v>Contraprestaciones portuarias</v>
          </cell>
          <cell r="AA4" t="str">
            <v>03</v>
          </cell>
        </row>
        <row r="5">
          <cell r="A5" t="str">
            <v>020900</v>
          </cell>
          <cell r="B5" t="str">
            <v xml:space="preserve">AGENCIA PRESIDENCIAL DE COOPERACION INTERNACIONAL DE COLOMBIA, APC - COLOMBIA </v>
          </cell>
          <cell r="T5" t="str">
            <v>Contribución - Superintendencia de sociedades</v>
          </cell>
          <cell r="U5" t="str">
            <v>06</v>
          </cell>
          <cell r="W5" t="str">
            <v>Protocolización de escrituras públicas</v>
          </cell>
          <cell r="X5" t="str">
            <v>04</v>
          </cell>
          <cell r="Z5" t="str">
            <v>Concesiones parques naturales</v>
          </cell>
          <cell r="AA5" t="str">
            <v>05</v>
          </cell>
        </row>
        <row r="6">
          <cell r="A6" t="str">
            <v>021100</v>
          </cell>
          <cell r="B6" t="str">
            <v xml:space="preserve">UNIDAD NACIONAL PARA LA GESTION DEL RIESGO DE DESASTRES </v>
          </cell>
          <cell r="T6" t="str">
            <v>Contribución de vigilancia - Superintendencia de Industria y Comercio</v>
          </cell>
          <cell r="U6" t="str">
            <v>08</v>
          </cell>
          <cell r="W6" t="str">
            <v>Expedición de certificaciones en el exterior</v>
          </cell>
          <cell r="X6" t="str">
            <v>05</v>
          </cell>
          <cell r="Z6" t="str">
            <v>Permiso por acceso a recursos genéticos</v>
          </cell>
          <cell r="AA6" t="str">
            <v>07</v>
          </cell>
        </row>
        <row r="7">
          <cell r="A7" t="str">
            <v>021200</v>
          </cell>
          <cell r="B7" t="str">
            <v>AGENCIA PARA LA REINCORPORACION Y LA NORMALIZACION - ARN</v>
          </cell>
          <cell r="K7" t="str">
            <v>ICBF</v>
          </cell>
          <cell r="L7" t="str">
            <v>01</v>
          </cell>
          <cell r="T7" t="str">
            <v>Contribución de seguimiento - Superintendencia de Industria y Comercio</v>
          </cell>
          <cell r="U7" t="str">
            <v>09</v>
          </cell>
          <cell r="W7" t="str">
            <v>Certificación sobre la existencia legal de sociedades</v>
          </cell>
          <cell r="X7" t="str">
            <v>06</v>
          </cell>
        </row>
        <row r="8">
          <cell r="A8" t="str">
            <v>021300</v>
          </cell>
          <cell r="B8" t="str">
            <v>AGENCIA NACIONAL INMOBILIARIA VIRGILIO BARCO VARGAS</v>
          </cell>
          <cell r="K8" t="str">
            <v>SENA</v>
          </cell>
          <cell r="L8" t="str">
            <v>02</v>
          </cell>
          <cell r="T8" t="str">
            <v>Contribución - Superintendencia Financiera de Colombia</v>
          </cell>
          <cell r="U8" t="str">
            <v>10</v>
          </cell>
          <cell r="W8" t="str">
            <v>Reconocimiento y autenticación de firmas ante cónsules colombianos</v>
          </cell>
          <cell r="X8" t="str">
            <v>07</v>
          </cell>
        </row>
        <row r="9">
          <cell r="A9" t="str">
            <v>021401</v>
          </cell>
          <cell r="B9" t="str">
            <v>AGENCIA DE RENOVACION DEL TERRITORIO ART - GESTION GENERAL</v>
          </cell>
          <cell r="K9" t="str">
            <v>ESAP</v>
          </cell>
          <cell r="L9" t="str">
            <v>03</v>
          </cell>
          <cell r="T9" t="str">
            <v>Contribución - Superintendencia de Servicios Públicos Domiciliarios</v>
          </cell>
          <cell r="U9" t="str">
            <v>11</v>
          </cell>
          <cell r="W9" t="str">
            <v>Expedición de tarjetas de registro consular</v>
          </cell>
          <cell r="X9" t="str">
            <v>08</v>
          </cell>
        </row>
        <row r="10">
          <cell r="A10" t="str">
            <v>021402</v>
          </cell>
          <cell r="B10" t="str">
            <v>DIRECCIÓN DE SUSTITUCIÓN DE CULTIVOS DE USO ILÍCITO</v>
          </cell>
          <cell r="T10" t="str">
            <v>Contribución - Superintendencia de Puertos y Transporte</v>
          </cell>
          <cell r="U10">
            <v>12</v>
          </cell>
          <cell r="W10" t="str">
            <v>Trámite de nacionalidad colombiana por adopción</v>
          </cell>
          <cell r="X10" t="str">
            <v>09</v>
          </cell>
        </row>
        <row r="11">
          <cell r="A11" t="str">
            <v>030101</v>
          </cell>
          <cell r="B11" t="str">
            <v>DEPARTAMENTO NACIONAL DE PLANEACION - GESTION GENERAL</v>
          </cell>
          <cell r="T11" t="str">
            <v>Contribución pensionados militares y policía</v>
          </cell>
          <cell r="U11">
            <v>23</v>
          </cell>
          <cell r="W11" t="str">
            <v>Trámite de renuncia a la nacionalidad colombiana</v>
          </cell>
          <cell r="X11" t="str">
            <v>10</v>
          </cell>
        </row>
        <row r="12">
          <cell r="A12" t="str">
            <v>030300</v>
          </cell>
          <cell r="B12" t="str">
            <v>UNIDAD ADMINISTRATIVA ESPECIAL - AGENCIA NACIONAL DE CONTRATACION PUBLICA - COLOMBIA COMPRA EFICIENTE</v>
          </cell>
          <cell r="T12" t="str">
            <v>Derecho económico por precios altos</v>
          </cell>
          <cell r="U12">
            <v>33</v>
          </cell>
          <cell r="W12" t="str">
            <v>Expedición de certificados de antepasados de extranjeros nacionalizados como colombianos por adopción</v>
          </cell>
          <cell r="X12" t="str">
            <v>11</v>
          </cell>
        </row>
        <row r="13">
          <cell r="A13" t="str">
            <v>032400</v>
          </cell>
          <cell r="B13" t="str">
            <v>SUPERINTENDENCIA DE SERVICIOS PÚBLICOS DOMICILIARIOS</v>
          </cell>
          <cell r="T13" t="str">
            <v>Derecho económico por participación en la producción</v>
          </cell>
          <cell r="U13">
            <v>34</v>
          </cell>
          <cell r="W13" t="str">
            <v>Expedición de certificados de no objeción a la permanencia en el exterior de estudiantes colombianos</v>
          </cell>
          <cell r="X13" t="str">
            <v>12</v>
          </cell>
        </row>
        <row r="14">
          <cell r="A14" t="str">
            <v>040101</v>
          </cell>
          <cell r="B14" t="str">
            <v>DEPARTAMENTO ADMINISTRATIVO NACIONAL DE ESTADÍSTICA (DANE) - GESTIÓN GENERAL</v>
          </cell>
          <cell r="H14" t="str">
            <v>Multas Superintendencias</v>
          </cell>
          <cell r="I14" t="str">
            <v>01</v>
          </cell>
          <cell r="T14" t="str">
            <v>Contribución Nacional de Valorización</v>
          </cell>
          <cell r="U14">
            <v>40</v>
          </cell>
          <cell r="W14" t="str">
            <v>Expedición de cédulas de ciudadanía</v>
          </cell>
          <cell r="X14" t="str">
            <v>13</v>
          </cell>
        </row>
        <row r="15">
          <cell r="A15" t="str">
            <v>040200</v>
          </cell>
          <cell r="B15" t="str">
            <v>FONDO ROTATORIO DEL DANE</v>
          </cell>
          <cell r="H15" t="str">
            <v>Sanciones aduaneras</v>
          </cell>
          <cell r="I15" t="str">
            <v>02</v>
          </cell>
          <cell r="T15" t="str">
            <v>Contribución SOAT</v>
          </cell>
          <cell r="U15">
            <v>44</v>
          </cell>
          <cell r="W15" t="str">
            <v>Expedición de tarjetas de identidad</v>
          </cell>
          <cell r="X15" t="str">
            <v>14</v>
          </cell>
        </row>
        <row r="16">
          <cell r="A16" t="str">
            <v>040300</v>
          </cell>
          <cell r="B16" t="str">
            <v>INSTITUTO GEOGRÁFICO AGUSTÍN CODAZZI - IGAC</v>
          </cell>
          <cell r="H16" t="str">
            <v xml:space="preserve">Sanciones disciplinarias </v>
          </cell>
          <cell r="I16" t="str">
            <v>03</v>
          </cell>
          <cell r="T16" t="str">
            <v>Contribución Industria Militar – ICFE</v>
          </cell>
          <cell r="U16">
            <v>45</v>
          </cell>
          <cell r="W16" t="str">
            <v>Expedición de certificaciones no sujetas a reserva legal</v>
          </cell>
          <cell r="X16" t="str">
            <v>15</v>
          </cell>
        </row>
        <row r="17">
          <cell r="A17" t="str">
            <v>050101</v>
          </cell>
          <cell r="B17" t="str">
            <v>DEPARTAMENTO DE LA FUNCIÓN PÚBLICA - GESTIÓN GENERAL</v>
          </cell>
          <cell r="H17" t="str">
            <v xml:space="preserve">Sanciones contractuales </v>
          </cell>
          <cell r="I17" t="str">
            <v>04</v>
          </cell>
          <cell r="T17" t="str">
            <v>Monetización cuota de aprendizaje</v>
          </cell>
          <cell r="U17">
            <v>48</v>
          </cell>
          <cell r="W17" t="str">
            <v>Expedición de bases de datos sujeta a reserva legal</v>
          </cell>
          <cell r="X17" t="str">
            <v>16</v>
          </cell>
        </row>
        <row r="18">
          <cell r="A18" t="str">
            <v>050300</v>
          </cell>
          <cell r="B18" t="str">
            <v>ESCUELA SUPERIOR DE ADMINISTRACIÓN PÚBLICA (ESAP)</v>
          </cell>
          <cell r="H18" t="str">
            <v>Sanciones administrativas</v>
          </cell>
          <cell r="I18" t="str">
            <v>05</v>
          </cell>
          <cell r="T18" t="str">
            <v xml:space="preserve">Contribución servicios notariales </v>
          </cell>
          <cell r="U18">
            <v>51</v>
          </cell>
          <cell r="W18" t="str">
            <v>Expedición de certificaciones excepcionales de nacionalidad</v>
          </cell>
          <cell r="X18" t="str">
            <v>17</v>
          </cell>
        </row>
        <row r="19">
          <cell r="A19" t="str">
            <v>110101</v>
          </cell>
          <cell r="B19" t="str">
            <v>MINIRELACIONES EXTERIORES - GESTIÓN GENERAL</v>
          </cell>
          <cell r="H19" t="str">
            <v>Sanciones fiscales</v>
          </cell>
          <cell r="I19" t="str">
            <v>06</v>
          </cell>
          <cell r="T19" t="str">
            <v>Aporte de contratistas por el uso económico del subsuelo</v>
          </cell>
          <cell r="U19" t="str">
            <v>55</v>
          </cell>
          <cell r="W19" t="str">
            <v>Expedición de certificados de Registro Civil</v>
          </cell>
          <cell r="X19" t="str">
            <v>18</v>
          </cell>
        </row>
        <row r="20">
          <cell r="A20" t="str">
            <v>110200</v>
          </cell>
          <cell r="B20" t="str">
            <v>FONDO ROTATORIO DEL MINISTERIO DE RELACIONES EXTERIORES</v>
          </cell>
          <cell r="H20" t="str">
            <v xml:space="preserve">Multas judiciales </v>
          </cell>
          <cell r="I20" t="str">
            <v>07</v>
          </cell>
          <cell r="T20" t="str">
            <v>Contribución de recuperación de la inversión</v>
          </cell>
          <cell r="U20" t="str">
            <v>56</v>
          </cell>
          <cell r="W20" t="str">
            <v>Impresión de publicaciones de la Organización Electoral</v>
          </cell>
          <cell r="X20" t="str">
            <v>19</v>
          </cell>
        </row>
        <row r="21">
          <cell r="A21" t="str">
            <v>110400</v>
          </cell>
          <cell r="B21" t="str">
            <v>UNIDAD ADMINISTRATIVA ESPECIAL MIGRACIÓN COLOMBIA</v>
          </cell>
          <cell r="H21" t="str">
            <v xml:space="preserve">Sanciones por desistimiento </v>
          </cell>
          <cell r="I21" t="str">
            <v>08</v>
          </cell>
          <cell r="T21" t="str">
            <v>Contribución de vigilancia - superintendencia nacional de salud</v>
          </cell>
          <cell r="U21">
            <v>57</v>
          </cell>
          <cell r="W21" t="str">
            <v>Venta de licencias de software</v>
          </cell>
          <cell r="X21" t="str">
            <v>20</v>
          </cell>
        </row>
        <row r="22">
          <cell r="A22" t="str">
            <v>120101</v>
          </cell>
          <cell r="B22" t="str">
            <v>MINISTERIO DE JUSTICIA Y DEL DERECHO - GESTION GENERAL</v>
          </cell>
          <cell r="T22" t="str">
            <v>Contribución del sector eléctrico</v>
          </cell>
          <cell r="U22">
            <v>58</v>
          </cell>
          <cell r="W22" t="str">
            <v>Expedición de cédula de extranjería</v>
          </cell>
          <cell r="X22" t="str">
            <v>21</v>
          </cell>
        </row>
        <row r="23">
          <cell r="A23" t="str">
            <v>120400</v>
          </cell>
          <cell r="B23" t="str">
            <v>SUPERINTENDENCIA DE NOTARIADO Y REGISTRO</v>
          </cell>
          <cell r="T23" t="str">
            <v>Contribución adicional con destino al Fondo Empresarial</v>
          </cell>
          <cell r="U23">
            <v>60</v>
          </cell>
          <cell r="W23" t="str">
            <v>Certificación de movimientos migratorios</v>
          </cell>
          <cell r="X23" t="str">
            <v>22</v>
          </cell>
        </row>
        <row r="24">
          <cell r="A24" t="str">
            <v>120800</v>
          </cell>
          <cell r="B24" t="str">
            <v>INSTITUTO NACIONAL PENITENCIARIO Y CARCELARIO - INPEC</v>
          </cell>
          <cell r="W24" t="str">
            <v>Permisos de ingreso y permanencia en el país</v>
          </cell>
          <cell r="X24" t="str">
            <v>23</v>
          </cell>
        </row>
        <row r="25">
          <cell r="A25" t="str">
            <v>121000</v>
          </cell>
          <cell r="B25" t="str">
            <v>UNIDAD ADMINISTRATIVA ESPECIAL AGENCIA NACIONAL DE DEFENSA JURÍDICA DEL ESTADO</v>
          </cell>
          <cell r="W25" t="str">
            <v>Expedición de salvoconductos de permanencia y salida del país</v>
          </cell>
          <cell r="X25" t="str">
            <v>24</v>
          </cell>
        </row>
        <row r="26">
          <cell r="A26" t="str">
            <v>121100</v>
          </cell>
          <cell r="B26" t="str">
            <v>UNIDAD DE SERVICIOS PENITENCIARIOS Y CARCELARIOS - USPEC</v>
          </cell>
          <cell r="W26" t="str">
            <v>Expedición de información no sujeta a reserva legal</v>
          </cell>
          <cell r="X26" t="str">
            <v>25</v>
          </cell>
        </row>
        <row r="27">
          <cell r="A27" t="str">
            <v>130101</v>
          </cell>
          <cell r="B27" t="str">
            <v>MINISTERIO DE HACIENDA Y CRÉDITO PÚBLICO - GESTIÓN GENERAL</v>
          </cell>
          <cell r="W27" t="str">
            <v>Expedición de la tarjeta de movilidad fronteriza</v>
          </cell>
          <cell r="X27" t="str">
            <v>26</v>
          </cell>
        </row>
        <row r="28">
          <cell r="A28" t="str">
            <v>130117</v>
          </cell>
          <cell r="B28" t="str">
            <v>UNIDAD ADMINISTRATIVA ESPECIAL AGENCIA DEL INSPECTOR GENERAL DE TRIBUTOS, RENTAS Y CONTRIBUCIONES PARAFISCALES (ITRC)</v>
          </cell>
          <cell r="W28" t="str">
            <v>Inscripción al sistema de migración automática</v>
          </cell>
          <cell r="X28" t="str">
            <v>27</v>
          </cell>
        </row>
        <row r="29">
          <cell r="A29" t="str">
            <v>130118</v>
          </cell>
          <cell r="B29" t="str">
            <v>UNIDAD ADMINISTRATIVA ESPECIAL UNIDAD DE PROYECCIÓN NORMATIVA Y ESTUDIOS DE REGULACIÓN FINANCIERA (URF)</v>
          </cell>
          <cell r="W29" t="str">
            <v>Verificación migratoria en el sistema PLATINUM</v>
          </cell>
          <cell r="X29" t="str">
            <v>28</v>
          </cell>
        </row>
        <row r="30">
          <cell r="A30" t="str">
            <v>130800</v>
          </cell>
          <cell r="B30" t="str">
            <v>UNIDAD ADMINISTRATIVA ESPECIAL CONTADURÍA GENERAL DE LA NACIÓN</v>
          </cell>
          <cell r="W30" t="str">
            <v>Expedición de registros sanitarios</v>
          </cell>
          <cell r="X30" t="str">
            <v>29</v>
          </cell>
        </row>
        <row r="31">
          <cell r="A31" t="str">
            <v>130900</v>
          </cell>
          <cell r="B31" t="str">
            <v>SUPERINTENDENCIA DE LA ECONOMÍA SOLIDARIA</v>
          </cell>
          <cell r="W31" t="str">
            <v>Renovación de la capacidad de laboratorios</v>
          </cell>
          <cell r="X31" t="str">
            <v>30</v>
          </cell>
        </row>
        <row r="32">
          <cell r="A32" t="str">
            <v>131000</v>
          </cell>
          <cell r="B32" t="str">
            <v>UNIDAD ADMINISTRATIVA ESPECIAL DIRECCIÓN DE IMPUESTOS Y ADUANAS NACIONALES</v>
          </cell>
          <cell r="W32" t="str">
            <v>Realización de exámenes de laboratorio</v>
          </cell>
          <cell r="X32" t="str">
            <v>31</v>
          </cell>
        </row>
        <row r="33">
          <cell r="A33" t="str">
            <v>131200</v>
          </cell>
          <cell r="B33" t="str">
            <v>UNIDAD DE INFORMACIÓN Y ANÁLISIS FINANCIERO</v>
          </cell>
          <cell r="W33" t="str">
            <v>Expedición de certificados de registro sanitario</v>
          </cell>
          <cell r="X33" t="str">
            <v>32</v>
          </cell>
        </row>
        <row r="34">
          <cell r="A34" t="str">
            <v>131300</v>
          </cell>
          <cell r="B34" t="str">
            <v>SUPERINTENDENCIA FINANCIERA DE COLOMBIA</v>
          </cell>
          <cell r="W34" t="str">
            <v>Peajes</v>
          </cell>
          <cell r="X34" t="str">
            <v>33</v>
          </cell>
        </row>
        <row r="35">
          <cell r="A35" t="str">
            <v>131401</v>
          </cell>
          <cell r="B35" t="str">
            <v>UNIDAD ADMINISTRATIVA ESPECIAL DE GESTIÓN  PENSIONAL Y CONTRIBUCIONES PARAFISCALES DE LA PROTECCIÓN SOCIAL (UGPPP) - GESTIÓN GENERAL</v>
          </cell>
          <cell r="W35" t="str">
            <v>Permiso para transporte de carga</v>
          </cell>
          <cell r="X35" t="str">
            <v>34</v>
          </cell>
        </row>
        <row r="36">
          <cell r="A36" t="str">
            <v>131500</v>
          </cell>
          <cell r="B36" t="str">
            <v>FONDO ADAPTACIÓN</v>
          </cell>
          <cell r="W36" t="str">
            <v xml:space="preserve">Autorización para el uso de materiales radiactivos y nucleares </v>
          </cell>
          <cell r="X36" t="str">
            <v>35</v>
          </cell>
        </row>
        <row r="37">
          <cell r="A37" t="str">
            <v>140100</v>
          </cell>
          <cell r="B37" t="str">
            <v>SERVICIO DE LA DEUDA PÚBLICA NACIONAL</v>
          </cell>
          <cell r="W37" t="str">
            <v>Evaluación de licencias y trámites ambientales</v>
          </cell>
          <cell r="X37" t="str">
            <v>36</v>
          </cell>
        </row>
        <row r="38">
          <cell r="A38" t="str">
            <v>150101</v>
          </cell>
          <cell r="B38" t="str">
            <v>MINISTERIO DE DEFENSA NACIONAL - GESTIÓN GENERAL</v>
          </cell>
          <cell r="W38" t="str">
            <v>Seguimiento a licencias y trámites ambientales</v>
          </cell>
          <cell r="X38" t="str">
            <v>37</v>
          </cell>
        </row>
        <row r="39">
          <cell r="A39" t="str">
            <v>150102</v>
          </cell>
          <cell r="B39" t="str">
            <v>MINISTERIO DE DEFENSA NACIONAL - COMANDO GENERAL</v>
          </cell>
          <cell r="W39" t="str">
            <v>Tasa de inspección y vigilancia - Superintendencia Nacional de Salud</v>
          </cell>
          <cell r="X39" t="str">
            <v>38</v>
          </cell>
        </row>
        <row r="40">
          <cell r="A40" t="str">
            <v>150103</v>
          </cell>
          <cell r="B40" t="str">
            <v>MINISTERIO DE DEFENSA NACIONAL - EJÉRCITO</v>
          </cell>
          <cell r="W40" t="str">
            <v xml:space="preserve">Expedición de tarjetas profesionales </v>
          </cell>
          <cell r="X40" t="str">
            <v>39</v>
          </cell>
        </row>
        <row r="41">
          <cell r="A41" t="str">
            <v>150104</v>
          </cell>
          <cell r="B41" t="str">
            <v>MINISTERIO DE DEFENSA NACIONAL - ARMADA</v>
          </cell>
          <cell r="W41" t="str">
            <v xml:space="preserve">Derechos de registro </v>
          </cell>
          <cell r="X41" t="str">
            <v>40</v>
          </cell>
        </row>
        <row r="42">
          <cell r="A42" t="str">
            <v>150105</v>
          </cell>
          <cell r="B42" t="str">
            <v>MINISTERIO DE DEFENSA NACIONAL - FUERZA AÉREA</v>
          </cell>
          <cell r="W42" t="str">
            <v>Permiso para el uso del espectro radioeléctrico</v>
          </cell>
          <cell r="X42" t="str">
            <v>42</v>
          </cell>
        </row>
        <row r="43">
          <cell r="A43" t="str">
            <v>150111</v>
          </cell>
          <cell r="B43" t="str">
            <v>MINISTERIO DE DEFENSA NACIONAL - SALUD</v>
          </cell>
          <cell r="W43" t="str">
            <v>Permiso por tenencia y porte de armas</v>
          </cell>
          <cell r="X43" t="str">
            <v>43</v>
          </cell>
        </row>
        <row r="44">
          <cell r="A44" t="str">
            <v>150112</v>
          </cell>
          <cell r="B44" t="str">
            <v>MINISTERIO DE DEFENSA NACIONAL - DIRECCIÓN GENERAL MARITIMA (DIMAR)</v>
          </cell>
          <cell r="W44" t="str">
            <v>Derecho de ingreso áreas protegidas</v>
          </cell>
          <cell r="X44" t="str">
            <v>44</v>
          </cell>
        </row>
        <row r="45">
          <cell r="A45" t="str">
            <v>150113</v>
          </cell>
          <cell r="B45" t="str">
            <v>MINISTERIO DE DEFENSA NACIONAL - DIRECCIÓN DE VETERANOS Y REHABILITACIÓN INCLUSIVA</v>
          </cell>
          <cell r="W45" t="str">
            <v>Servicios de asistencia técnica en materia metrológica</v>
          </cell>
          <cell r="X45" t="str">
            <v>45</v>
          </cell>
        </row>
        <row r="46">
          <cell r="A46" t="str">
            <v>150300</v>
          </cell>
          <cell r="B46" t="str">
            <v>CAJA DE RETIRO DE LAS FUERZAS MILITARES</v>
          </cell>
          <cell r="W46" t="str">
            <v>Capacitación en metrología</v>
          </cell>
          <cell r="X46" t="str">
            <v>46</v>
          </cell>
        </row>
        <row r="47">
          <cell r="A47" t="str">
            <v>150700</v>
          </cell>
          <cell r="B47" t="str">
            <v>INSTITUTO CASAS FISCALES DEL EJÉRCITO</v>
          </cell>
          <cell r="W47" t="str">
            <v>Calibración y medición metrológica</v>
          </cell>
          <cell r="X47" t="str">
            <v>47</v>
          </cell>
        </row>
        <row r="48">
          <cell r="A48" t="str">
            <v>150800</v>
          </cell>
          <cell r="B48" t="str">
            <v>DEFENSA CIVIL COLOMBIANA, GUILLERMO LEÓN VALENCIA</v>
          </cell>
          <cell r="W48" t="str">
            <v>Comparación interlaboratorios</v>
          </cell>
          <cell r="X48" t="str">
            <v>48</v>
          </cell>
        </row>
        <row r="49">
          <cell r="A49" t="str">
            <v>151000</v>
          </cell>
          <cell r="B49" t="str">
            <v>CLUB MILITAR DE OFICIALES</v>
          </cell>
          <cell r="W49" t="str">
            <v>Comercialización de materiales de referencia</v>
          </cell>
          <cell r="X49" t="str">
            <v>49</v>
          </cell>
        </row>
        <row r="50">
          <cell r="A50" t="str">
            <v>151100</v>
          </cell>
          <cell r="B50" t="str">
            <v>CAJA DE SUELDOS DE RETIRO DE LA POLICÍA NACIONAL</v>
          </cell>
          <cell r="W50" t="str">
            <v>Explotación de las concesiones de televisión</v>
          </cell>
          <cell r="X50" t="str">
            <v>51</v>
          </cell>
        </row>
        <row r="51">
          <cell r="A51" t="str">
            <v>151201</v>
          </cell>
          <cell r="B51" t="str">
            <v>FONPOLICÍA - GESTIÓN GENERAL</v>
          </cell>
          <cell r="W51" t="str">
            <v>Derechos de aeródromo</v>
          </cell>
          <cell r="X51" t="str">
            <v>53</v>
          </cell>
        </row>
        <row r="52">
          <cell r="A52" t="str">
            <v>151600</v>
          </cell>
          <cell r="B52" t="str">
            <v>SUPERINTENDENCIA DE VIGILANCIA Y SEGURIDAD PRIVADA</v>
          </cell>
          <cell r="W52" t="str">
            <v>Tasas aeroportuarias</v>
          </cell>
          <cell r="X52" t="str">
            <v>54</v>
          </cell>
        </row>
        <row r="53">
          <cell r="A53" t="str">
            <v>151900</v>
          </cell>
          <cell r="B53" t="str">
            <v>HOSPITAL MILITAR</v>
          </cell>
          <cell r="W53" t="str">
            <v>Permiso para la toma de fotografías y videos en parque naturales</v>
          </cell>
          <cell r="X53">
            <v>55</v>
          </cell>
        </row>
        <row r="54">
          <cell r="A54" t="str">
            <v>152000</v>
          </cell>
          <cell r="B54" t="str">
            <v>AGENCIA LOGÍSTICA DE LAS FUERZAS MILITARES</v>
          </cell>
          <cell r="W54" t="str">
            <v>Tasa por el uso de agua</v>
          </cell>
          <cell r="X54">
            <v>56</v>
          </cell>
        </row>
        <row r="55">
          <cell r="A55" t="str">
            <v>152100</v>
          </cell>
          <cell r="B55" t="str">
            <v>UNIDAD ADMINISTRATIVA ESPECIAL DE LA JUSTICIA PENAL MILITAR Y POLICIAL</v>
          </cell>
          <cell r="W55" t="str">
            <v xml:space="preserve">Evaluación de calidad de las estadísticas </v>
          </cell>
          <cell r="X55">
            <v>57</v>
          </cell>
        </row>
        <row r="56">
          <cell r="A56" t="str">
            <v>160101</v>
          </cell>
          <cell r="B56" t="str">
            <v>POLICÍA NACIONAL - GESTIÓN GENERAL</v>
          </cell>
          <cell r="W56" t="str">
            <v>Acreditación de laboratorios ambientales</v>
          </cell>
          <cell r="X56">
            <v>61</v>
          </cell>
        </row>
        <row r="57">
          <cell r="A57" t="str">
            <v>160102</v>
          </cell>
          <cell r="B57" t="str">
            <v>POLICÍA NACIONAL - SALUD</v>
          </cell>
          <cell r="W57" t="str">
            <v xml:space="preserve">Derecho por el registro de marcas </v>
          </cell>
          <cell r="X57">
            <v>62</v>
          </cell>
        </row>
        <row r="58">
          <cell r="A58" t="str">
            <v>160103</v>
          </cell>
          <cell r="B58" t="str">
            <v>POLICIA NACIONAL - EDUCACION</v>
          </cell>
          <cell r="W58" t="str">
            <v xml:space="preserve">Expedición de antecedentes disciplinarios profesionales </v>
          </cell>
          <cell r="X58" t="str">
            <v>63</v>
          </cell>
        </row>
        <row r="59">
          <cell r="A59" t="str">
            <v>170101</v>
          </cell>
          <cell r="B59" t="str">
            <v>MINAGRICULTURA - GESTIÓN GENERAL</v>
          </cell>
          <cell r="W59" t="str">
            <v xml:space="preserve">Certificados catastrales </v>
          </cell>
          <cell r="X59" t="str">
            <v>65</v>
          </cell>
        </row>
        <row r="60">
          <cell r="A60" t="str">
            <v>170106</v>
          </cell>
          <cell r="B60" t="str">
            <v>UNIDAD DE PLANIFICACION DE TIERRAS RURALES, ADECUACION DE TIERRAS Y USOS AGROPECUARIOS (UPRA)</v>
          </cell>
          <cell r="W60" t="str">
            <v>Tasa por el uso de la infraestructura de transporte</v>
          </cell>
          <cell r="X60" t="str">
            <v>66</v>
          </cell>
        </row>
        <row r="61">
          <cell r="A61" t="str">
            <v>170200</v>
          </cell>
          <cell r="B61" t="str">
            <v>INSTITUTO COLOMBIANO AGROPECUARIO (ICA)</v>
          </cell>
          <cell r="W61" t="str">
            <v xml:space="preserve">Por uso de laboratorios y espacios físicos </v>
          </cell>
          <cell r="X61" t="str">
            <v>67</v>
          </cell>
        </row>
        <row r="62">
          <cell r="A62" t="str">
            <v>171500</v>
          </cell>
          <cell r="B62" t="str">
            <v>AUTORIDAD NACIONAL DE ACUICULTURA Y PESCA - AUNAP</v>
          </cell>
          <cell r="W62" t="str">
            <v>Expedición de permisos para ejercer actividades pesqueras</v>
          </cell>
          <cell r="X62" t="str">
            <v>72</v>
          </cell>
        </row>
        <row r="63">
          <cell r="A63" t="str">
            <v>171600</v>
          </cell>
          <cell r="B63" t="str">
            <v>UNIDAD ADMINISTRATIVA ESPECIAL DE GESTION DE RESTITUCION DE TIERRAS DESPOJADAS</v>
          </cell>
          <cell r="W63" t="str">
            <v>Expedición de patentes de pesca</v>
          </cell>
          <cell r="X63" t="str">
            <v>73</v>
          </cell>
        </row>
        <row r="64">
          <cell r="A64" t="str">
            <v>171700</v>
          </cell>
          <cell r="B64" t="str">
            <v>AGENCIA NACIONAL DE TIERRAS - ANT</v>
          </cell>
          <cell r="W64" t="str">
            <v xml:space="preserve">Contraprestación para la provisión de redes y servicios </v>
          </cell>
          <cell r="X64" t="str">
            <v>74</v>
          </cell>
        </row>
        <row r="65">
          <cell r="A65" t="str">
            <v>171800</v>
          </cell>
          <cell r="B65" t="str">
            <v>AGENCIA DE DESARROLLO RURAL - ADR</v>
          </cell>
          <cell r="W65" t="str">
            <v>Permisos de importación y exportación de fauna y flora -CITES</v>
          </cell>
          <cell r="X65">
            <v>77</v>
          </cell>
        </row>
        <row r="66">
          <cell r="A66" t="str">
            <v>190101</v>
          </cell>
          <cell r="B66" t="str">
            <v>MINISTERIO DE SALUD Y PROTECCION SOCIAL - GESTION GENERAL</v>
          </cell>
          <cell r="W66" t="str">
            <v>Acreditación para procesos de selección</v>
          </cell>
          <cell r="X66" t="str">
            <v>78</v>
          </cell>
        </row>
        <row r="67">
          <cell r="A67" t="str">
            <v>190106</v>
          </cell>
          <cell r="B67" t="str">
            <v>MINISTERIO  DE SALUD Y PROTECCIÓN SOCIAL - UNIDAD ADMINISTRATIVA ESPECIAL FONDO NACIONAL DE ESTUPEFACIENTES</v>
          </cell>
          <cell r="W67" t="str">
            <v>Autorización para el ejercicio de las actividades</v>
          </cell>
          <cell r="X67" t="str">
            <v>79</v>
          </cell>
        </row>
        <row r="68">
          <cell r="A68" t="str">
            <v>190300</v>
          </cell>
          <cell r="B68" t="str">
            <v>INSTITUTO NACIONAL DE SALUD (INS)</v>
          </cell>
          <cell r="W68" t="str">
            <v>Servicios de inspección</v>
          </cell>
          <cell r="X68" t="str">
            <v>80</v>
          </cell>
        </row>
        <row r="69">
          <cell r="A69" t="str">
            <v>191000</v>
          </cell>
          <cell r="B69" t="str">
            <v>SUPERINTENDENCIA NACIONAL DE SALUD</v>
          </cell>
          <cell r="W69" t="str">
            <v>Tasa por la prestación del servicio público de adecuación de tierras</v>
          </cell>
          <cell r="X69">
            <v>81</v>
          </cell>
        </row>
        <row r="70">
          <cell r="A70" t="str">
            <v>191200</v>
          </cell>
          <cell r="B70" t="str">
            <v>INSTITUTO NACIONAL DE VIGILANCIA DE MEDICAMENTOS Y ALIMENTOS - INVIMA</v>
          </cell>
          <cell r="W70" t="str">
            <v>Tasa por la realización de la consulta previa</v>
          </cell>
          <cell r="X70">
            <v>82</v>
          </cell>
        </row>
        <row r="71">
          <cell r="A71" t="str">
            <v>191301</v>
          </cell>
          <cell r="B71" t="str">
            <v>FONDO DE PREVISIÓN SOCIAL DEL CONGRESO - PENSIONES</v>
          </cell>
          <cell r="W71" t="str">
            <v>Derechos de inscripción</v>
          </cell>
          <cell r="X71">
            <v>83</v>
          </cell>
        </row>
        <row r="72">
          <cell r="A72" t="str">
            <v>191302</v>
          </cell>
          <cell r="B72" t="str">
            <v>FONDO DE PREVISIÓN SOCIAL DEL CONGRESO - CESANTÍAS Y VIVIENDA</v>
          </cell>
          <cell r="W72" t="str">
            <v>Tasa de recuperación de costos de servicios del ICA</v>
          </cell>
          <cell r="X72" t="str">
            <v>85</v>
          </cell>
        </row>
        <row r="73">
          <cell r="A73" t="str">
            <v>191401</v>
          </cell>
          <cell r="B73" t="str">
            <v xml:space="preserve">FONDO PASIVO SOCIAL DE FERROCARRILES NACIONALES DE COLOMBIA - SALUD </v>
          </cell>
          <cell r="W73" t="str">
            <v>Tasa por el trámite de control previo de integraciones empresariales</v>
          </cell>
          <cell r="X73" t="str">
            <v>86</v>
          </cell>
        </row>
        <row r="74">
          <cell r="A74" t="str">
            <v>191402</v>
          </cell>
          <cell r="B74" t="str">
            <v>FONDO PASIVO SOCIAL DE FERROCARRILES NACIONALES DE COLOMBIA - PENSIONES</v>
          </cell>
          <cell r="W74" t="str">
            <v>Tasa por servicios de información</v>
          </cell>
          <cell r="X74">
            <v>87</v>
          </cell>
        </row>
        <row r="75">
          <cell r="A75" t="str">
            <v>210101</v>
          </cell>
          <cell r="B75" t="str">
            <v xml:space="preserve">MINISTERIO DE MINAS Y ENERGIA - GESTION GENERAL </v>
          </cell>
        </row>
        <row r="76">
          <cell r="A76" t="str">
            <v>210113</v>
          </cell>
          <cell r="B76" t="str">
            <v>MINISTERIO DE MINAS Y ENERGIA - COMISION DE REGULACION DE ENERGIA Y GAS - CREG -</v>
          </cell>
        </row>
        <row r="77">
          <cell r="A77" t="str">
            <v>210300</v>
          </cell>
          <cell r="B77" t="str">
            <v>SERVICIO GEOLOGICO COLOMBIANO</v>
          </cell>
        </row>
        <row r="78">
          <cell r="A78" t="str">
            <v>210900</v>
          </cell>
          <cell r="B78" t="str">
            <v>UNIDAD DE PLANEACION MINERO ENERGETICA - UPME</v>
          </cell>
        </row>
        <row r="79">
          <cell r="A79" t="str">
            <v>211000</v>
          </cell>
          <cell r="B79" t="str">
            <v>INSTITUTO DE PLANIFICACION Y PROMOCION DE SOLUCIONES  ENERGETICAS PARA LAS ZONAS NO INTERCONECTADAS - IPSE</v>
          </cell>
        </row>
        <row r="80">
          <cell r="A80" t="str">
            <v>211100</v>
          </cell>
          <cell r="B80" t="str">
            <v>AGENCIA NACIONAL DE HIDROCARBUROS - ANH</v>
          </cell>
        </row>
        <row r="81">
          <cell r="A81" t="str">
            <v>211200</v>
          </cell>
          <cell r="B81" t="str">
            <v>AGENCIA NACIONAL DE MINERIA - ANM</v>
          </cell>
        </row>
        <row r="82">
          <cell r="A82" t="str">
            <v>220101</v>
          </cell>
          <cell r="B82" t="str">
            <v>MINISTERIO EDUCACION NACIONAL - GESTION GENERAL</v>
          </cell>
        </row>
        <row r="83">
          <cell r="A83" t="str">
            <v>223400</v>
          </cell>
          <cell r="B83" t="str">
            <v>ESCUELA TECNOLOGICA INSTITUTO TECNICO CENTRAL</v>
          </cell>
        </row>
        <row r="84">
          <cell r="A84" t="str">
            <v>223800</v>
          </cell>
          <cell r="B84" t="str">
            <v>INSTITUTO NACIONAL DE FORMACION TECNICA PROFESIONAL DE SAN ANDRES Y PROVIDENCIA</v>
          </cell>
        </row>
        <row r="85">
          <cell r="A85" t="str">
            <v>223900</v>
          </cell>
          <cell r="B85" t="str">
            <v>INSTITUTO NACIONAL DE FORMACION TECNICA PROFESIONAL DE SAN JUAN DEL CESAR</v>
          </cell>
        </row>
        <row r="86">
          <cell r="A86" t="str">
            <v>224100</v>
          </cell>
          <cell r="B86" t="str">
            <v>INSTITUTO TOLIMENSE DE FORMACION TECNICA PROFESIONAL</v>
          </cell>
        </row>
        <row r="87">
          <cell r="A87" t="str">
            <v>224200</v>
          </cell>
          <cell r="B87" t="str">
            <v>INSTITUTO TECNICO NACIONAL DE COMERCIO SIMON RODRIGUEZ DE CALI</v>
          </cell>
        </row>
        <row r="88">
          <cell r="A88" t="str">
            <v>224600</v>
          </cell>
          <cell r="B88" t="str">
            <v>UNIDAD ADMINISTRATIVA ESPECIAL DE ALIMENTACION ESCOLAR</v>
          </cell>
        </row>
        <row r="89">
          <cell r="A89" t="str">
            <v>225701</v>
          </cell>
          <cell r="B89" t="str">
            <v>UNIVERSIDADES PUBLICAS - UNIVERSIDAD NACIONAL DE COLOMBIA</v>
          </cell>
        </row>
        <row r="90">
          <cell r="A90" t="str">
            <v>225702</v>
          </cell>
          <cell r="B90" t="str">
            <v>UNIVERSIDADES PÚBLICAS - UNIVERSIDAD DE ANTIOQUIA</v>
          </cell>
        </row>
        <row r="91">
          <cell r="A91" t="str">
            <v>225703</v>
          </cell>
          <cell r="B91" t="str">
            <v>UNIVERSIDADES PÚBLICAS - UNIVERSIDAD DEL VALLE</v>
          </cell>
        </row>
        <row r="92">
          <cell r="A92" t="str">
            <v>225704</v>
          </cell>
          <cell r="B92" t="str">
            <v>UNIVERSIDADES PÚBLICAS - UNIVERSIDAD INDUSTRIAL DE SANTANDER</v>
          </cell>
        </row>
        <row r="93">
          <cell r="A93" t="str">
            <v>225705</v>
          </cell>
          <cell r="B93" t="str">
            <v>UNIVERSIDADES PUBLICAS - UNIVERSIDAD PEDAGOGICA Y TECNOLOGICA DE COLOMBIA</v>
          </cell>
        </row>
        <row r="94">
          <cell r="A94" t="str">
            <v>225706</v>
          </cell>
          <cell r="B94" t="str">
            <v>UNIVERSIDADES PÚBLICAS - UNIVERSIDAD DISTRITAL FRANCISCO JOSE DE CALDAS</v>
          </cell>
        </row>
        <row r="95">
          <cell r="A95" t="str">
            <v>225707</v>
          </cell>
          <cell r="B95" t="str">
            <v>UNIVERSIDADES PÚBLICAS - UNIVERSIDAD DE CARTAGENA</v>
          </cell>
        </row>
        <row r="96">
          <cell r="A96" t="str">
            <v>225708</v>
          </cell>
          <cell r="B96" t="str">
            <v>UNIVERSIDADES PÚBLICAS - UNIVERSIDAD DE NARIÑO</v>
          </cell>
        </row>
        <row r="97">
          <cell r="A97" t="str">
            <v>225709</v>
          </cell>
          <cell r="B97" t="str">
            <v>UNIVERSIDADES PUBLICAS - UNIVERSIDAD NACIONAL ABIERTA Y A DISTANCIA UNAD</v>
          </cell>
        </row>
        <row r="98">
          <cell r="A98" t="str">
            <v>225710</v>
          </cell>
          <cell r="B98" t="str">
            <v>UNIVERSIDADES PÚBLICAS - UNIVERSIDAD DEL MAGDALENA</v>
          </cell>
        </row>
        <row r="99">
          <cell r="A99" t="str">
            <v>225711</v>
          </cell>
          <cell r="B99" t="str">
            <v>UNIVERSIDADES PUBLICAS - UNIVERSIDAD DEL CAUCA</v>
          </cell>
        </row>
        <row r="100">
          <cell r="A100" t="str">
            <v>225712</v>
          </cell>
          <cell r="B100" t="str">
            <v>UNIVERSIDADES PUBLICAS - UNIVERSIDAD TECNOLOGICA DE PEREIRA</v>
          </cell>
        </row>
        <row r="101">
          <cell r="A101" t="str">
            <v>225713</v>
          </cell>
          <cell r="B101" t="str">
            <v>UNIVERSIDADES PÚBLICAS - UNIVERSIDAD DE PAMPLONA</v>
          </cell>
        </row>
        <row r="102">
          <cell r="A102" t="str">
            <v>225714</v>
          </cell>
          <cell r="B102" t="str">
            <v>UNIVERSIDADES PUBLICAS - UNIVERSIDAD SURCOLOMBIANA</v>
          </cell>
        </row>
        <row r="103">
          <cell r="A103" t="str">
            <v>225715</v>
          </cell>
          <cell r="B103" t="str">
            <v>UNIVERSIDADES PUBLICAS - UNIVERSIDAD PEDAGOGICA NACIONAL</v>
          </cell>
        </row>
        <row r="104">
          <cell r="A104" t="str">
            <v>225716</v>
          </cell>
          <cell r="B104" t="str">
            <v>UNIVERSIDADES PUBLICAS - UNIVERSIDAD DE CALDAS</v>
          </cell>
        </row>
        <row r="105">
          <cell r="A105" t="str">
            <v>225717</v>
          </cell>
          <cell r="B105" t="str">
            <v>UNIVERSIDADES PÚBLICAS - UNIVERSIDAD MILITAR NUEVA GRANADA</v>
          </cell>
        </row>
        <row r="106">
          <cell r="A106" t="str">
            <v>225718</v>
          </cell>
          <cell r="B106" t="str">
            <v>UNIVERSIDADES PÚBLICAS - UNIVERSIDAD DEL ATLÁNTICO</v>
          </cell>
        </row>
        <row r="107">
          <cell r="A107" t="str">
            <v>225719</v>
          </cell>
          <cell r="B107" t="str">
            <v>UNIVERSIDADES PÚBLICAS - UNIVERSIDAD DEL TOLIMA</v>
          </cell>
        </row>
        <row r="108">
          <cell r="A108" t="str">
            <v>225720</v>
          </cell>
          <cell r="B108" t="str">
            <v>UNIVERSIDADES PUBLICAS - UNIVERSIDAD DE CORDOBA</v>
          </cell>
        </row>
        <row r="109">
          <cell r="A109" t="str">
            <v>225721</v>
          </cell>
          <cell r="B109" t="str">
            <v>UNIVERSIDADES PÚBLICAS - UNIVERSIDAD DEL QUINDÍO</v>
          </cell>
        </row>
        <row r="110">
          <cell r="A110" t="str">
            <v>225722</v>
          </cell>
          <cell r="B110" t="str">
            <v>UNIVERSIDADES PUBLICAS - UNIVERSIDAD POPULAR DEL CESAR</v>
          </cell>
        </row>
        <row r="111">
          <cell r="A111" t="str">
            <v>225723</v>
          </cell>
          <cell r="B111" t="str">
            <v>UNIVERSIDADES PUBLICAS - UNIVERSIDAD DE LOS LLANOS</v>
          </cell>
        </row>
        <row r="112">
          <cell r="A112" t="str">
            <v>225724</v>
          </cell>
          <cell r="B112" t="str">
            <v>UNIVERSIDADES PÚBLICAS - UNIVERSIDAD FRANCISCO DE PAULA SANTANDER</v>
          </cell>
        </row>
        <row r="113">
          <cell r="A113" t="str">
            <v>225725</v>
          </cell>
          <cell r="B113" t="str">
            <v>UNIVERSIDADES PÚBLICAS - UNIVERSIDAD FRANCISCO DE PAULA SANTANDER SECCIONAL OCAÑA</v>
          </cell>
        </row>
        <row r="114">
          <cell r="A114" t="str">
            <v>225726</v>
          </cell>
          <cell r="B114" t="str">
            <v>UNIVERSIDADES PUBLICAS - UNIVERSIDAD DE LA AMAZONIA</v>
          </cell>
        </row>
        <row r="115">
          <cell r="A115" t="str">
            <v>225727</v>
          </cell>
          <cell r="B115" t="str">
            <v>UNIVERSIDADES PUBLICAS - UNIVERSIDAD COLEGIO MAYOR DE CUNDINAMARCA</v>
          </cell>
        </row>
        <row r="116">
          <cell r="A116" t="str">
            <v>225728</v>
          </cell>
          <cell r="B116" t="str">
            <v>UNIVERSIDADES PÚBLICAS - UNIVERSIDAD DE CUNDINAMARCA</v>
          </cell>
        </row>
        <row r="117">
          <cell r="A117" t="str">
            <v>225729</v>
          </cell>
          <cell r="B117" t="str">
            <v>UNIVERSIDADES PUBLICAS - UNIVERSIDAD TECNOLOGICA DEL CHOCO DIEGO LUIS CORDOBA</v>
          </cell>
        </row>
        <row r="118">
          <cell r="A118" t="str">
            <v>225730</v>
          </cell>
          <cell r="B118" t="str">
            <v>UNIVERSIDADES PÚBLICAS - UNIVERSIDAD DE SUCRE</v>
          </cell>
        </row>
        <row r="119">
          <cell r="A119" t="str">
            <v>225731</v>
          </cell>
          <cell r="B119" t="str">
            <v>UNIVERSIDADES PÚBLICAS - UNIVERSIDAD DE LA GUAJIRA</v>
          </cell>
        </row>
        <row r="120">
          <cell r="A120" t="str">
            <v>225732</v>
          </cell>
          <cell r="B120" t="str">
            <v>UNIVERSIDADES PUBLICAS - UNIVERSIDAD DEL PACIFICO</v>
          </cell>
        </row>
        <row r="121">
          <cell r="A121" t="str">
            <v>225733</v>
          </cell>
          <cell r="B121" t="str">
            <v>UNIVERSIDADES PÚBLICAS - UNIVERSIDAD INTERNACIONAL DEL TRÓPICO AMERICANO</v>
          </cell>
        </row>
        <row r="122">
          <cell r="A122" t="str">
            <v>225734</v>
          </cell>
          <cell r="B122" t="str">
            <v>UNIVERSIDADES PÚBLICAS - UNIVERSIDAD AUTÓNOMA INDÍGENA INTERCULTURAL UAIIN CRIC</v>
          </cell>
        </row>
        <row r="123">
          <cell r="A123" t="str">
            <v>230101</v>
          </cell>
          <cell r="B123" t="str">
            <v>MINISTERIO DE TECNOLOGÍAS DE LA INFORMACIÓN Y LAS COMUNICACIONES - GESTIÓN GENERAL</v>
          </cell>
        </row>
        <row r="124">
          <cell r="A124" t="str">
            <v>230600</v>
          </cell>
          <cell r="B124" t="str">
            <v>FONDO UNICO DE TECNOLOGIAS DE LA INFORMACION Y LAS COMUNICACIONES</v>
          </cell>
        </row>
        <row r="125">
          <cell r="A125" t="str">
            <v>230800</v>
          </cell>
          <cell r="B125" t="str">
            <v>UNIDAD ADMINISTRATIVA ESPECIAL COMISION DE REGULACION DE COMUNICACIONES</v>
          </cell>
        </row>
        <row r="126">
          <cell r="A126" t="str">
            <v>230900</v>
          </cell>
          <cell r="B126" t="str">
            <v>AGENCIA NACIONAL DEL ESPECTRO - ANE</v>
          </cell>
        </row>
        <row r="127">
          <cell r="A127" t="str">
            <v>231100</v>
          </cell>
          <cell r="B127" t="str">
            <v>COMPUTADORES PARA EDUCAR (CPE)</v>
          </cell>
        </row>
        <row r="128">
          <cell r="A128" t="str">
            <v>231200</v>
          </cell>
          <cell r="B128" t="str">
            <v>CORPORACIÓN AGENCIA NACIONAL DE GOBIERNO DIGITAL - AND</v>
          </cell>
        </row>
        <row r="129">
          <cell r="A129" t="str">
            <v>240101</v>
          </cell>
          <cell r="B129" t="str">
            <v>MINISTERIO DE TRANSPORTE - GESTION GENERAL</v>
          </cell>
        </row>
        <row r="130">
          <cell r="A130" t="str">
            <v>240200</v>
          </cell>
          <cell r="B130" t="str">
            <v>INSTITUTO NACIONAL DE VIAS</v>
          </cell>
        </row>
        <row r="131">
          <cell r="A131" t="str">
            <v>241200</v>
          </cell>
          <cell r="B131" t="str">
            <v>UNIDAD ADMINISTRATIVA ESPECIAL DE LA AERONAUTICA CIVIL</v>
          </cell>
        </row>
        <row r="132">
          <cell r="A132" t="str">
            <v>241300</v>
          </cell>
          <cell r="B132" t="str">
            <v>AGENCIA NACIONAL DE INFRAESTRUCTURA</v>
          </cell>
        </row>
        <row r="133">
          <cell r="A133" t="str">
            <v>241400</v>
          </cell>
          <cell r="B133" t="str">
            <v>UNIDAD DE PLANEACION DEL SECTOR DE INFRAESTRUCTURA DE TRANSPORTE</v>
          </cell>
        </row>
        <row r="134">
          <cell r="A134" t="str">
            <v>241500</v>
          </cell>
          <cell r="B134" t="str">
            <v>COMISIÓN DE REGULACIÓN DE INFRAESTRUCTURA Y TRANSPORTE</v>
          </cell>
        </row>
        <row r="135">
          <cell r="A135" t="str">
            <v>241600</v>
          </cell>
          <cell r="B135" t="str">
            <v>AGENCIA NACIONAL DE SEGURIDAD VIAL</v>
          </cell>
        </row>
        <row r="136">
          <cell r="A136" t="str">
            <v>241700</v>
          </cell>
          <cell r="B136" t="str">
            <v>SUPERINTENDENCIA DE PUERTOS Y TRANSPORTE</v>
          </cell>
        </row>
        <row r="137">
          <cell r="A137" t="str">
            <v>250101</v>
          </cell>
          <cell r="B137" t="str">
            <v>PROCURADURIA GENERAL DE LA NACION - GESTION GENERAL</v>
          </cell>
        </row>
        <row r="138">
          <cell r="A138" t="str">
            <v>250105</v>
          </cell>
          <cell r="B138" t="str">
            <v>MINISTERIO PUBLICO - INSTITUTO DE ESTUDIOS DEL MINISTERIO PUBLICO</v>
          </cell>
        </row>
        <row r="139">
          <cell r="A139" t="str">
            <v>250200</v>
          </cell>
          <cell r="B139" t="str">
            <v>DEFENSORIA DEL PUEBLO</v>
          </cell>
        </row>
        <row r="140">
          <cell r="A140" t="str">
            <v>260101</v>
          </cell>
          <cell r="B140" t="str">
            <v>CONTRALORIA GENERAL DE LA REPUBLICA - GESTION GENERAL</v>
          </cell>
        </row>
        <row r="141">
          <cell r="A141" t="str">
            <v>260200</v>
          </cell>
          <cell r="B141" t="str">
            <v>FONDO DE BIENESTAR SOCIAL DE LA CONTRALORÍA GENERAL DE LA REPÚBLICA</v>
          </cell>
        </row>
        <row r="142">
          <cell r="A142">
            <v>270101</v>
          </cell>
          <cell r="B142" t="str">
            <v>RAMA JUDICIAL - GESTIÓN GENERAL</v>
          </cell>
        </row>
        <row r="143">
          <cell r="A143" t="str">
            <v>270102</v>
          </cell>
          <cell r="B143" t="str">
            <v>RAMA JUDICIAL - CONSEJO SUPERIOR DE LA JUDICATURA</v>
          </cell>
        </row>
        <row r="144">
          <cell r="A144" t="str">
            <v>280101</v>
          </cell>
          <cell r="B144" t="str">
            <v>REGISTRADURIA NACIONAL DEL ESTADO CIVIL - GESTION GENERAL</v>
          </cell>
        </row>
        <row r="145">
          <cell r="A145" t="str">
            <v>280200</v>
          </cell>
          <cell r="B145" t="str">
            <v>FONDO ROTATORIO DE LA REGISTRADURIA</v>
          </cell>
        </row>
        <row r="146">
          <cell r="A146" t="str">
            <v>280300</v>
          </cell>
          <cell r="B146" t="str">
            <v>FONDO SOCIAL DE VIVIENDA DE LA REGISTRADURÍA NACIONAL DEL ESTADO CIVIL</v>
          </cell>
        </row>
        <row r="147">
          <cell r="A147" t="str">
            <v>280400</v>
          </cell>
          <cell r="B147" t="str">
            <v>CONSEJO NACIONAL ELECTORAL- CNE</v>
          </cell>
        </row>
        <row r="148">
          <cell r="A148" t="str">
            <v>290101</v>
          </cell>
          <cell r="B148" t="str">
            <v>FISCALIA GENERAL DE LA NACION - GESTION GENERAL</v>
          </cell>
        </row>
        <row r="149">
          <cell r="A149" t="str">
            <v>290200</v>
          </cell>
          <cell r="B149" t="str">
            <v>INSTITUTO NACIONAL DE MEDICINA LEGAL Y CIENCIAS FORENSES</v>
          </cell>
        </row>
        <row r="150">
          <cell r="A150" t="str">
            <v>290400</v>
          </cell>
          <cell r="B150" t="str">
            <v>FONDO ESPECIAL PARA LA ADMINISTRACION DE BIENES DE LA FISCALIA GENERAL DE LA NACION</v>
          </cell>
        </row>
        <row r="151">
          <cell r="A151" t="str">
            <v>320101</v>
          </cell>
          <cell r="B151" t="str">
            <v>MINISTERIO DE AMBIENTE Y DESARROLLO SOSTENIBLE - GESTION GENERAL</v>
          </cell>
        </row>
        <row r="152">
          <cell r="A152" t="str">
            <v>320102</v>
          </cell>
          <cell r="B152" t="str">
            <v>PARQUES NACIONALES NATURALES DE COLOMBIA</v>
          </cell>
        </row>
        <row r="153">
          <cell r="A153" t="str">
            <v>320104</v>
          </cell>
          <cell r="B153" t="str">
            <v>AUTORIDAD NACIONAL DE LICENCIAS AMBIENTALES ANLA</v>
          </cell>
        </row>
        <row r="154">
          <cell r="A154" t="str">
            <v>320200</v>
          </cell>
          <cell r="B154" t="str">
            <v>INSTITUTO DE HIDROLOGIA, METEOROLOGIA Y ESTUDIOS AMBIENTALES - IDEAM</v>
          </cell>
        </row>
        <row r="155">
          <cell r="A155" t="str">
            <v>320401</v>
          </cell>
          <cell r="B155" t="str">
            <v>FONDO NACIONAL AMBIENTAL - GESTION GENERAL</v>
          </cell>
        </row>
        <row r="156">
          <cell r="A156" t="str">
            <v>320800</v>
          </cell>
          <cell r="B156" t="str">
            <v>CORPORACIÓN AUTÓNOMA REGIONAL DE LOS VALLES DEL SINÚ Y SAN JORGE (CVS)</v>
          </cell>
        </row>
        <row r="157">
          <cell r="A157" t="str">
            <v>320900</v>
          </cell>
          <cell r="B157" t="str">
            <v>CORPORACIÓN AUTÓNOMA REGIONAL DEL QUINDÍO (CRQ)</v>
          </cell>
        </row>
        <row r="158">
          <cell r="A158" t="str">
            <v>321000</v>
          </cell>
          <cell r="B158" t="str">
            <v>CORPORACIÓN PARA EL DESARROLLO SOSTENIBLE DEL URABÁ (CORPOURABÁ)</v>
          </cell>
        </row>
        <row r="159">
          <cell r="A159" t="str">
            <v>321100</v>
          </cell>
          <cell r="B159" t="str">
            <v>CORPORACIÓN AUTÓNOMA REGIONAL DE CALDAS (CORPOCALDAS)</v>
          </cell>
        </row>
        <row r="160">
          <cell r="A160" t="str">
            <v>321200</v>
          </cell>
          <cell r="B160" t="str">
            <v>CORPORACIÓN AUTÓNOMA REGIONAL PARA EL DESARROLLO SOSTENIBLE DEL CHOCO (CODECHOCO)</v>
          </cell>
        </row>
        <row r="161">
          <cell r="A161" t="str">
            <v>321300</v>
          </cell>
          <cell r="B161" t="str">
            <v>CORPORACIÓN AUTÓNOMA REGIONAL PARA LA DEFENSA DE LA MESETA DE BUCARAMANGA (CDMB)</v>
          </cell>
        </row>
        <row r="162">
          <cell r="A162" t="str">
            <v>321400</v>
          </cell>
          <cell r="B162" t="str">
            <v>CORPORACIÓN AUTÓNOMA REGIONAL DEL TOLIMA (CORTOLIMA)</v>
          </cell>
        </row>
        <row r="163">
          <cell r="A163" t="str">
            <v>321500</v>
          </cell>
          <cell r="B163" t="str">
            <v>CORPORACIÓN AUTÓNOMA REGIONAL DE RISARALDA (CARDER)</v>
          </cell>
        </row>
        <row r="164">
          <cell r="A164" t="str">
            <v>321600</v>
          </cell>
          <cell r="B164" t="str">
            <v>CORPORACIÓN AUTÓNOMA REGIONAL DE NARIÑO (CORPONARIÑO)</v>
          </cell>
        </row>
        <row r="165">
          <cell r="A165" t="str">
            <v>321700</v>
          </cell>
          <cell r="B165" t="str">
            <v>CORPORACIÓN AUTÓNOMA REGIONAL DE LA FRONTERA NORORIENTAL (CORPONOR)</v>
          </cell>
        </row>
        <row r="166">
          <cell r="A166" t="str">
            <v>321800</v>
          </cell>
          <cell r="B166" t="str">
            <v>CORPORACIÓN AUTÓNOMA REGIONAL DE LA GUAJIRA (CORPOGUAJIRA)</v>
          </cell>
        </row>
        <row r="167">
          <cell r="A167" t="str">
            <v>321900</v>
          </cell>
          <cell r="B167" t="str">
            <v>CORPORACIÓN AUTÓNOMA REGIONAL DEL CESAR (CORPOCESAR)</v>
          </cell>
        </row>
        <row r="168">
          <cell r="A168" t="str">
            <v>322100</v>
          </cell>
          <cell r="B168" t="str">
            <v>CORPORACIÓN AUTÓNOMA REGIONAL DEL CAUCA (CRC)</v>
          </cell>
        </row>
        <row r="169">
          <cell r="A169" t="str">
            <v>322200</v>
          </cell>
          <cell r="B169" t="str">
            <v>CORPORACIÓN AUTÓNOMA REGIONAL DEL MAGDALENA (CORPAMAG)</v>
          </cell>
        </row>
        <row r="170">
          <cell r="A170" t="str">
            <v>322300</v>
          </cell>
          <cell r="B170" t="str">
            <v>CORPORACIÓN PARA EL DESARROLLO SOSTENIBLE DEL SUR DE LA AMAZONIA (CORPOAMAZONIA)</v>
          </cell>
        </row>
        <row r="171">
          <cell r="A171" t="str">
            <v>322400</v>
          </cell>
          <cell r="B171" t="str">
            <v>CORPORACIÓN PARA EL DESARROLLO SOSTENIBLE DEL NORTE Y ORIENTE DE LA AMAZONIA (CDA)</v>
          </cell>
        </row>
        <row r="172">
          <cell r="A172" t="str">
            <v>322600</v>
          </cell>
          <cell r="B172" t="str">
            <v>CORPORACIÓN PARA EL DESARROLLO SOSTENIBLE DEL ARCHIPIÉLAGO DE SAN ANDRÉS, PROVIDENCIA Y SANTA CATALINA (CORALINA)</v>
          </cell>
        </row>
        <row r="173">
          <cell r="A173" t="str">
            <v>322700</v>
          </cell>
          <cell r="B173" t="str">
            <v>CORPORACIÓN PARA EL DESARROLLO SOSTENIBLE DEL ÁREA DE MANEJO ESPECIAL LA MACARENA (CORMACARENA)</v>
          </cell>
        </row>
        <row r="174">
          <cell r="A174" t="str">
            <v>322800</v>
          </cell>
          <cell r="B174" t="str">
            <v>CORPORACIÓN PARA EL DESARROLLO SOSTENIBLE DE LA MOJANA Y EL SAN JORGE (CORPOMOJANA)</v>
          </cell>
        </row>
        <row r="175">
          <cell r="A175" t="str">
            <v>322900</v>
          </cell>
          <cell r="B175" t="str">
            <v>CORPORACIÓN AUTÓNOMA REGIONAL DE LA ORINOQUIA (CORPORINOQUIA)</v>
          </cell>
        </row>
        <row r="176">
          <cell r="A176" t="str">
            <v>323000</v>
          </cell>
          <cell r="B176" t="str">
            <v>CORPORACIÓN AUTÓNOMA REGIONAL DE SUCRE (CARSUCRE)</v>
          </cell>
        </row>
        <row r="177">
          <cell r="A177" t="str">
            <v>323100</v>
          </cell>
          <cell r="B177" t="str">
            <v>CORPORACIÓN AUTÓNOMA REGIONAL DEL ALTO MAGDALENA (CAM)</v>
          </cell>
        </row>
        <row r="178">
          <cell r="A178" t="str">
            <v>323200</v>
          </cell>
          <cell r="B178" t="str">
            <v>CORPORACIÓN AUTÓNOMA REGIONAL DEL CENTRO DE ANTIOQUIA (CORANTIOQUIA)</v>
          </cell>
        </row>
        <row r="179">
          <cell r="A179" t="str">
            <v>323300</v>
          </cell>
          <cell r="B179" t="str">
            <v>CORPORACIÓN AUTÓNOMA REGIONAL DEL ATLÁNTICO (CRA)</v>
          </cell>
        </row>
        <row r="180">
          <cell r="A180" t="str">
            <v>323400</v>
          </cell>
          <cell r="B180" t="str">
            <v>CORPORACIÓN AUTÓNOMA REGIONAL DE SANTANDER (CAS)</v>
          </cell>
        </row>
        <row r="181">
          <cell r="A181" t="str">
            <v>323500</v>
          </cell>
          <cell r="B181" t="str">
            <v>CORPORACIÓN AUTÓNOMA REGIONAL DE BOYACÁ (CORPOBOYACÁ)</v>
          </cell>
        </row>
        <row r="182">
          <cell r="A182" t="str">
            <v>323600</v>
          </cell>
          <cell r="B182" t="str">
            <v>CORPORACIÓN AUTÓNOMA REGIONAL DE CHIVOR (CORPOCHIVOR)</v>
          </cell>
        </row>
        <row r="183">
          <cell r="A183" t="str">
            <v>323700</v>
          </cell>
          <cell r="B183" t="str">
            <v>CORPORACIÓN AUTÓNOMA REGIONAL DEL GUAVIO (CORPOGUAVIO)</v>
          </cell>
        </row>
        <row r="184">
          <cell r="A184" t="str">
            <v>323800</v>
          </cell>
          <cell r="B184" t="str">
            <v>CORPORACIÓN AUTÓNOMA REGIONAL DEL CANAL DEL DIQUE (CARDIQUE)</v>
          </cell>
        </row>
        <row r="185">
          <cell r="A185" t="str">
            <v>323900</v>
          </cell>
          <cell r="B185" t="str">
            <v>CORPORACIÓN AUTÓNOMA REGIONAL DEL SUR DE BOLIVAR (CSB)</v>
          </cell>
        </row>
        <row r="186">
          <cell r="A186" t="str">
            <v>330101</v>
          </cell>
          <cell r="B186" t="str">
            <v>MINISTERIO DE LAS CULTURAS, LAS ARTES Y LOS SABERES - GESTION GENERAL</v>
          </cell>
        </row>
        <row r="187">
          <cell r="A187" t="str">
            <v>330400</v>
          </cell>
          <cell r="B187" t="str">
            <v>ARCHIVO GENERAL DE LA NACION</v>
          </cell>
        </row>
        <row r="188">
          <cell r="A188" t="str">
            <v>330500</v>
          </cell>
          <cell r="B188" t="str">
            <v>INSTITUTO COLOMBIANO DE ANTROPOLOGIA E HISTORIA</v>
          </cell>
        </row>
        <row r="189">
          <cell r="A189" t="str">
            <v>330700</v>
          </cell>
          <cell r="B189" t="str">
            <v>INSTITUTO CARO Y CUERVO</v>
          </cell>
        </row>
        <row r="190">
          <cell r="A190" t="str">
            <v>340101</v>
          </cell>
          <cell r="B190" t="str">
            <v>AUDITORIA GENERAL DE LA REPUBLICA - GESTION GENERAL</v>
          </cell>
        </row>
        <row r="191">
          <cell r="A191" t="str">
            <v>350101</v>
          </cell>
          <cell r="B191" t="str">
            <v>MINCOMERCIO INDUSTRIA TURISMO - GESTION GENERAL</v>
          </cell>
        </row>
        <row r="192">
          <cell r="A192" t="str">
            <v>350102</v>
          </cell>
          <cell r="B192" t="str">
            <v>MINCOMERCIO INDUSTRIA TURISMO - DIRECCION GENERAL DE COMERCIO EXTERIOR</v>
          </cell>
        </row>
        <row r="193">
          <cell r="A193" t="str">
            <v>350200</v>
          </cell>
          <cell r="B193" t="str">
            <v>SUPERINTENDENCIA DE SOCIEDADES</v>
          </cell>
        </row>
        <row r="194">
          <cell r="A194" t="str">
            <v>350300</v>
          </cell>
          <cell r="B194" t="str">
            <v>SUPERINTENDENCIA DE INDUSTRIA Y COMERCIO</v>
          </cell>
        </row>
        <row r="195">
          <cell r="A195" t="str">
            <v>350400</v>
          </cell>
          <cell r="B195" t="str">
            <v>UNIDAD ADMINISTRATIVA ESPECIAL JUNTA CENTRAL CONTADORES</v>
          </cell>
        </row>
        <row r="196">
          <cell r="A196" t="str">
            <v>350500</v>
          </cell>
          <cell r="B196" t="str">
            <v>INSTITUTO NACIONAL DE METROLOGIA - INM</v>
          </cell>
        </row>
        <row r="197">
          <cell r="A197" t="str">
            <v>360101</v>
          </cell>
          <cell r="B197" t="str">
            <v>MINISTERIO DEL TRABAJO - GESTION GENERAL</v>
          </cell>
        </row>
        <row r="198">
          <cell r="A198" t="str">
            <v>360107</v>
          </cell>
          <cell r="B198" t="str">
            <v>MINISTERIO DEL TRABAJO - SUPERINTENDENCIA DE SUBSIDIO FAMILIAR</v>
          </cell>
        </row>
        <row r="199">
          <cell r="A199" t="str">
            <v>360200</v>
          </cell>
          <cell r="B199" t="str">
            <v>SERVICIO NACIONAL DE APRENDIZAJE (SENA)</v>
          </cell>
        </row>
        <row r="200">
          <cell r="A200" t="str">
            <v>361200</v>
          </cell>
          <cell r="B200" t="str">
            <v>UNIDAD ADMINISTRATIVA ESPECIAL DE ORGANIZACIONES SOLIDARIAS</v>
          </cell>
        </row>
        <row r="201">
          <cell r="A201" t="str">
            <v>361300</v>
          </cell>
          <cell r="B201" t="str">
            <v>UNIDAD ADMINISTRATIVA ESPECIAL DEL SERVICIO PÚBLICO DE EMPLEO</v>
          </cell>
        </row>
        <row r="202">
          <cell r="A202" t="str">
            <v>370101</v>
          </cell>
          <cell r="B202" t="str">
            <v>MINISTERIO DEL INTERIOR - GESTION GENERAL</v>
          </cell>
        </row>
        <row r="203">
          <cell r="A203" t="str">
            <v>370102</v>
          </cell>
          <cell r="B203" t="str">
            <v>DIRECCIÓN DE LA AUTORIDAD NACIONAL DE CONSULTA PREVIA</v>
          </cell>
        </row>
        <row r="204">
          <cell r="A204" t="str">
            <v>370300</v>
          </cell>
          <cell r="B204" t="str">
            <v>DIRECCION NACIONAL DEL DERECHO DE AUTOR</v>
          </cell>
        </row>
        <row r="205">
          <cell r="A205" t="str">
            <v>370400</v>
          </cell>
          <cell r="B205" t="str">
            <v>CORPORACION NACIONAL PARA LA RECONSTRUCCION DE LA CUENCA DEL RIO PAEZ Y ZONAS ALEDAÑAS NASA KI WE</v>
          </cell>
        </row>
        <row r="206">
          <cell r="A206" t="str">
            <v>370800</v>
          </cell>
          <cell r="B206" t="str">
            <v>UNIDAD NACIONAL DE PROTECCIÓN - UNP</v>
          </cell>
        </row>
        <row r="207">
          <cell r="A207" t="str">
            <v>370900</v>
          </cell>
          <cell r="B207" t="str">
            <v>DIRECCION NACIONAL DE BOMBEROS</v>
          </cell>
        </row>
        <row r="208">
          <cell r="A208" t="str">
            <v>380100</v>
          </cell>
          <cell r="B208" t="str">
            <v>COMISIÓN NACIONAL DEL SERVICIO CIVIL</v>
          </cell>
        </row>
        <row r="209">
          <cell r="A209" t="str">
            <v>390101</v>
          </cell>
          <cell r="B209" t="str">
            <v>MINISTERIO DE CIENCIA, TECNOLOGIA E INNOVACION - GESTION GENERAL</v>
          </cell>
        </row>
        <row r="210">
          <cell r="A210" t="str">
            <v>400101</v>
          </cell>
          <cell r="B210" t="str">
            <v>MINISTERIO DE VIVIENDA, CIUDAD Y TERRITORIO - GESTION GENERAL</v>
          </cell>
        </row>
        <row r="211">
          <cell r="A211" t="str">
            <v>400102</v>
          </cell>
          <cell r="B211" t="str">
            <v>COMISION DE REGULACION DE AGUA POTABLE Y SANEAMIENTO BASICO (CRA)</v>
          </cell>
        </row>
        <row r="212">
          <cell r="A212" t="str">
            <v>400200</v>
          </cell>
          <cell r="B212" t="str">
            <v>FONDO NACIONAL DE VIVIENDA - FONVIVIENDA</v>
          </cell>
        </row>
        <row r="213">
          <cell r="A213" t="str">
            <v>410101</v>
          </cell>
          <cell r="B213" t="str">
            <v>DEPARTAMENTO ADMINISTRATIVO PARA LA PROSPERIDAD SOCIAL - GESTION GENERAL</v>
          </cell>
        </row>
        <row r="214">
          <cell r="A214" t="str">
            <v>410400</v>
          </cell>
          <cell r="B214" t="str">
            <v>UNIDAD DE ATENCION Y REPARACION INTEGRAL A LAS VICTIMAS</v>
          </cell>
        </row>
        <row r="215">
          <cell r="A215" t="str">
            <v>410500</v>
          </cell>
          <cell r="B215" t="str">
            <v>CENTRO DE MEMORIA HISTORICA</v>
          </cell>
        </row>
        <row r="216">
          <cell r="A216" t="str">
            <v>420101</v>
          </cell>
          <cell r="B216" t="str">
            <v>DEPARTAMENTO ADMINISTRATIVO DIRECCION NACIONAL DE INTELIGENCIA - GESTION GENERAL</v>
          </cell>
        </row>
        <row r="217">
          <cell r="A217" t="str">
            <v>430101</v>
          </cell>
          <cell r="B217" t="str">
            <v>MINISTERIO DEL DEPORTE - GESTION GENERAL</v>
          </cell>
        </row>
        <row r="218">
          <cell r="A218" t="str">
            <v>440101</v>
          </cell>
          <cell r="B218" t="str">
            <v>JURISDICCION ESPECIAL PARA LA PAZ - GESTION GENERAL</v>
          </cell>
        </row>
        <row r="219">
          <cell r="A219" t="str">
            <v>440300</v>
          </cell>
          <cell r="B219" t="str">
            <v>UNIDAD DE BUSQUEDA DE PERSONAS DADAS POR DESAPARECIDAS EN EL CONTEXTO Y EN RAZON DEL CONFLICTO ARMADO (UBPD)</v>
          </cell>
        </row>
        <row r="220">
          <cell r="A220" t="str">
            <v>460101</v>
          </cell>
          <cell r="B220" t="str">
            <v>MINISTERIO DE IGUALDAD Y EQUIDAD - GESTIÓN GENERAL</v>
          </cell>
        </row>
        <row r="221">
          <cell r="A221" t="str">
            <v>460200</v>
          </cell>
          <cell r="B221" t="str">
            <v>INSTITUTO COLOMBIANO DE BIENESTAR FAMILIAR (ICBF)</v>
          </cell>
        </row>
        <row r="222">
          <cell r="A222" t="str">
            <v>460300</v>
          </cell>
          <cell r="B222" t="str">
            <v>INSTITUTO NACIONAL PARA SORDOS (INSOR)</v>
          </cell>
        </row>
        <row r="223">
          <cell r="A223" t="str">
            <v>460400</v>
          </cell>
          <cell r="B223" t="str">
            <v xml:space="preserve">INSTITUTO NACIONAL PARA CIEGOS (INCI) </v>
          </cell>
        </row>
      </sheetData>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ciones Ingresos"/>
      <sheetName val="Formulario 1.1- Ingresos E.P"/>
      <sheetName val="Formulario 1.1A - Cálculo I-E.P"/>
      <sheetName val="Formulario 1.2 - Ingresos F.E "/>
      <sheetName val="Formulario 1.2A-Cálculo I-F.E"/>
      <sheetName val="Instrucciones Gastos"/>
      <sheetName val="Formulario 3- Gasto"/>
      <sheetName val="Formulario 4. Programático"/>
      <sheetName val="Resumen 4. Programático"/>
      <sheetName val="Formulario 3.-C. Programáti (%)"/>
      <sheetName val="Formulario 5. Clas. Económica"/>
      <sheetName val="Formulario 6. Deuda Pública"/>
      <sheetName val="DESPLEGABLES"/>
      <sheetName val="Programático"/>
      <sheetName val="Clasificador Carg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A5450-8463-499B-8B11-D14D5495E6D6}">
  <sheetPr>
    <tabColor rgb="FF9FB8DD"/>
    <outlinePr summaryBelow="0"/>
    <pageSetUpPr fitToPage="1"/>
  </sheetPr>
  <dimension ref="A1:J128"/>
  <sheetViews>
    <sheetView showGridLines="0" tabSelected="1" topLeftCell="A76" zoomScale="90" zoomScaleNormal="90" workbookViewId="0">
      <selection activeCell="I76" sqref="I76"/>
    </sheetView>
  </sheetViews>
  <sheetFormatPr baseColWidth="10" defaultColWidth="11.44140625" defaultRowHeight="10.199999999999999" customHeight="1" zeroHeight="1" outlineLevelRow="3" x14ac:dyDescent="0.2"/>
  <cols>
    <col min="1" max="5" width="4.44140625" style="5" customWidth="1"/>
    <col min="6" max="6" width="64" style="25" customWidth="1"/>
    <col min="7" max="8" width="28.6640625" style="25" customWidth="1"/>
    <col min="9" max="9" width="41.44140625" style="25" customWidth="1"/>
    <col min="10" max="10" width="11.44140625" style="2" customWidth="1"/>
    <col min="11" max="16384" width="11.44140625" style="25"/>
  </cols>
  <sheetData>
    <row r="1" spans="1:10" s="3" customFormat="1" x14ac:dyDescent="0.2">
      <c r="A1" s="1" t="s">
        <v>0</v>
      </c>
      <c r="B1" s="1"/>
      <c r="C1" s="1"/>
      <c r="D1" s="1"/>
      <c r="E1" s="1"/>
      <c r="F1" s="1"/>
      <c r="G1" s="1"/>
      <c r="H1" s="1"/>
      <c r="I1" s="1"/>
      <c r="J1" s="2"/>
    </row>
    <row r="2" spans="1:10" s="3" customFormat="1" x14ac:dyDescent="0.2">
      <c r="A2" s="1" t="s">
        <v>1</v>
      </c>
      <c r="B2" s="1"/>
      <c r="C2" s="1"/>
      <c r="D2" s="1"/>
      <c r="E2" s="1"/>
      <c r="F2" s="1"/>
      <c r="G2" s="1"/>
      <c r="H2" s="1"/>
      <c r="I2" s="1"/>
      <c r="J2" s="2"/>
    </row>
    <row r="3" spans="1:10" s="3" customFormat="1" x14ac:dyDescent="0.2">
      <c r="A3" s="1" t="s">
        <v>2</v>
      </c>
      <c r="B3" s="1"/>
      <c r="C3" s="1"/>
      <c r="D3" s="1"/>
      <c r="E3" s="1"/>
      <c r="F3" s="1"/>
      <c r="G3" s="1"/>
      <c r="H3" s="1"/>
      <c r="I3" s="1"/>
      <c r="J3" s="2"/>
    </row>
    <row r="4" spans="1:10" s="3" customFormat="1" x14ac:dyDescent="0.2">
      <c r="A4" s="4"/>
      <c r="B4" s="4"/>
      <c r="C4" s="4"/>
      <c r="D4" s="4"/>
      <c r="E4" s="4"/>
      <c r="F4" s="2"/>
      <c r="G4" s="2"/>
      <c r="H4" s="2"/>
      <c r="I4" s="2"/>
      <c r="J4" s="2"/>
    </row>
    <row r="5" spans="1:10" s="3" customFormat="1" ht="39.75" customHeight="1" x14ac:dyDescent="0.2">
      <c r="A5" s="5"/>
      <c r="B5" s="6" t="s">
        <v>3</v>
      </c>
      <c r="C5" s="7"/>
      <c r="D5" s="7"/>
      <c r="E5" s="8"/>
      <c r="F5" s="9" t="s">
        <v>4</v>
      </c>
      <c r="G5" s="10"/>
      <c r="H5" s="10"/>
      <c r="I5" s="2"/>
      <c r="J5" s="2"/>
    </row>
    <row r="6" spans="1:10" s="3" customFormat="1" x14ac:dyDescent="0.2">
      <c r="A6" s="11"/>
      <c r="B6" s="12" t="s">
        <v>5</v>
      </c>
      <c r="C6" s="13"/>
      <c r="D6" s="13"/>
      <c r="E6" s="14"/>
      <c r="F6" s="15" t="s">
        <v>6</v>
      </c>
      <c r="G6" s="16"/>
      <c r="H6" s="16"/>
      <c r="I6" s="17"/>
      <c r="J6" s="17"/>
    </row>
    <row r="7" spans="1:10" s="3" customFormat="1" ht="15.75" customHeight="1" x14ac:dyDescent="0.2">
      <c r="A7" s="18"/>
      <c r="B7" s="19" t="s">
        <v>7</v>
      </c>
      <c r="C7" s="20"/>
      <c r="D7" s="20"/>
      <c r="E7" s="21"/>
      <c r="F7" s="22" t="str">
        <f>IFERROR(VLOOKUP(F6,[1]DESPLEGABLES!A1:B231,2,FALSE),"")</f>
        <v>UNIDAD ADMINISTRATIVA ESPECIAL DE LA AERONAUTICA CIVIL</v>
      </c>
      <c r="G7" s="10"/>
      <c r="H7" s="10"/>
      <c r="I7" s="17"/>
      <c r="J7" s="17"/>
    </row>
    <row r="8" spans="1:10" s="3" customFormat="1" x14ac:dyDescent="0.2">
      <c r="A8" s="4"/>
      <c r="B8" s="4"/>
      <c r="C8" s="4"/>
      <c r="D8" s="4"/>
      <c r="E8" s="4"/>
      <c r="F8" s="2"/>
      <c r="G8" s="2"/>
      <c r="H8" s="2"/>
      <c r="I8" s="2"/>
      <c r="J8" s="17"/>
    </row>
    <row r="9" spans="1:10" s="3" customFormat="1" x14ac:dyDescent="0.2">
      <c r="A9" s="5"/>
      <c r="B9" s="4"/>
      <c r="C9" s="4"/>
      <c r="D9" s="4"/>
      <c r="E9" s="4"/>
      <c r="F9" s="23" t="s">
        <v>8</v>
      </c>
      <c r="G9" s="24">
        <v>2026</v>
      </c>
      <c r="H9" s="25"/>
      <c r="I9" s="26" t="s">
        <v>9</v>
      </c>
      <c r="J9" s="17"/>
    </row>
    <row r="10" spans="1:10" s="3" customFormat="1" x14ac:dyDescent="0.2">
      <c r="A10" s="4"/>
      <c r="B10" s="4"/>
      <c r="C10" s="4"/>
      <c r="D10" s="4"/>
      <c r="E10" s="4"/>
      <c r="F10" s="2"/>
      <c r="G10" s="2"/>
      <c r="H10" s="2"/>
      <c r="I10" s="2"/>
      <c r="J10" s="17"/>
    </row>
    <row r="11" spans="1:10" s="3" customFormat="1" x14ac:dyDescent="0.2">
      <c r="A11" s="4"/>
      <c r="B11" s="4"/>
      <c r="C11" s="4"/>
      <c r="D11" s="4"/>
      <c r="E11" s="4"/>
      <c r="F11" s="2"/>
      <c r="G11" s="2"/>
      <c r="H11" s="2"/>
      <c r="I11" s="2"/>
      <c r="J11" s="17"/>
    </row>
    <row r="12" spans="1:10" s="3" customFormat="1" x14ac:dyDescent="0.2">
      <c r="A12" s="4"/>
      <c r="B12" s="4"/>
      <c r="C12" s="4"/>
      <c r="D12" s="4"/>
      <c r="E12" s="4"/>
      <c r="F12" s="2"/>
      <c r="G12" s="2"/>
      <c r="H12" s="2"/>
      <c r="I12" s="2"/>
      <c r="J12" s="17"/>
    </row>
    <row r="13" spans="1:10" s="3" customFormat="1" x14ac:dyDescent="0.2">
      <c r="A13" s="4"/>
      <c r="B13" s="4"/>
      <c r="C13" s="4"/>
      <c r="D13" s="4"/>
      <c r="E13" s="4"/>
      <c r="F13" s="2"/>
      <c r="G13" s="2"/>
      <c r="H13" s="2"/>
      <c r="I13" s="2"/>
      <c r="J13" s="17"/>
    </row>
    <row r="14" spans="1:10" s="3" customFormat="1" x14ac:dyDescent="0.2">
      <c r="A14" s="4"/>
      <c r="B14" s="4"/>
      <c r="C14" s="4"/>
      <c r="D14" s="4"/>
      <c r="E14" s="4"/>
      <c r="F14" s="2"/>
      <c r="G14" s="2"/>
      <c r="H14" s="2"/>
      <c r="I14" s="2"/>
      <c r="J14" s="17"/>
    </row>
    <row r="15" spans="1:10" s="3" customFormat="1" x14ac:dyDescent="0.2">
      <c r="A15" s="4"/>
      <c r="B15" s="4"/>
      <c r="C15" s="4"/>
      <c r="D15" s="4"/>
      <c r="E15" s="4"/>
      <c r="F15" s="2"/>
      <c r="G15" s="2"/>
      <c r="H15" s="2"/>
      <c r="I15" s="2"/>
      <c r="J15" s="17"/>
    </row>
    <row r="16" spans="1:10" s="3" customFormat="1" x14ac:dyDescent="0.2">
      <c r="A16" s="4"/>
      <c r="B16" s="4"/>
      <c r="C16" s="4"/>
      <c r="D16" s="4"/>
      <c r="E16" s="4"/>
      <c r="F16" s="2"/>
      <c r="G16" s="2"/>
      <c r="H16" s="2"/>
      <c r="I16" s="2"/>
      <c r="J16" s="17"/>
    </row>
    <row r="17" spans="1:10" s="3" customFormat="1" x14ac:dyDescent="0.2">
      <c r="A17" s="4"/>
      <c r="B17" s="4"/>
      <c r="C17" s="4"/>
      <c r="D17" s="4"/>
      <c r="E17" s="4"/>
      <c r="F17" s="2"/>
      <c r="G17" s="2"/>
      <c r="H17" s="2"/>
      <c r="I17" s="2"/>
      <c r="J17" s="17"/>
    </row>
    <row r="18" spans="1:10" s="3" customFormat="1" x14ac:dyDescent="0.2">
      <c r="A18" s="4"/>
      <c r="B18" s="4"/>
      <c r="C18" s="4"/>
      <c r="D18" s="4"/>
      <c r="E18" s="4"/>
      <c r="F18" s="2"/>
      <c r="G18" s="2"/>
      <c r="H18" s="2"/>
      <c r="I18" s="2"/>
      <c r="J18" s="17"/>
    </row>
    <row r="19" spans="1:10" s="3" customFormat="1" x14ac:dyDescent="0.2">
      <c r="A19" s="4"/>
      <c r="B19" s="4"/>
      <c r="C19" s="4"/>
      <c r="D19" s="4"/>
      <c r="E19" s="4"/>
      <c r="F19" s="2"/>
      <c r="G19" s="2"/>
      <c r="H19" s="2"/>
      <c r="I19" s="2"/>
      <c r="J19" s="17"/>
    </row>
    <row r="20" spans="1:10" s="3" customFormat="1" x14ac:dyDescent="0.2">
      <c r="A20" s="4"/>
      <c r="B20" s="4"/>
      <c r="C20" s="4"/>
      <c r="D20" s="4"/>
      <c r="E20" s="4"/>
      <c r="F20" s="2"/>
      <c r="G20" s="2"/>
      <c r="H20" s="2"/>
      <c r="I20" s="2"/>
      <c r="J20" s="17"/>
    </row>
    <row r="21" spans="1:10" s="3" customFormat="1" x14ac:dyDescent="0.2">
      <c r="A21" s="4"/>
      <c r="B21" s="4"/>
      <c r="C21" s="4"/>
      <c r="D21" s="4"/>
      <c r="E21" s="4"/>
      <c r="F21" s="2"/>
      <c r="G21" s="2"/>
      <c r="H21" s="2"/>
      <c r="I21" s="2"/>
      <c r="J21" s="17"/>
    </row>
    <row r="22" spans="1:10" s="3" customFormat="1" x14ac:dyDescent="0.2">
      <c r="A22" s="4"/>
      <c r="B22" s="4"/>
      <c r="C22" s="4"/>
      <c r="D22" s="4"/>
      <c r="E22" s="4"/>
      <c r="F22" s="2"/>
      <c r="G22" s="2"/>
      <c r="H22" s="2"/>
      <c r="I22" s="2"/>
      <c r="J22" s="17"/>
    </row>
    <row r="23" spans="1:10" s="3" customFormat="1" ht="10.8" thickBot="1" x14ac:dyDescent="0.25">
      <c r="A23" s="4"/>
      <c r="B23" s="4"/>
      <c r="C23" s="4"/>
      <c r="D23" s="4"/>
      <c r="E23" s="4"/>
      <c r="F23" s="2"/>
      <c r="G23" s="2"/>
      <c r="H23" s="2"/>
      <c r="I23" s="2"/>
      <c r="J23" s="17"/>
    </row>
    <row r="24" spans="1:10" s="3" customFormat="1" ht="36.75" customHeight="1" thickTop="1" x14ac:dyDescent="0.2">
      <c r="A24" s="27" t="s">
        <v>10</v>
      </c>
      <c r="B24" s="28"/>
      <c r="C24" s="28"/>
      <c r="D24" s="28"/>
      <c r="E24" s="29"/>
      <c r="F24" s="30" t="s">
        <v>11</v>
      </c>
      <c r="G24" s="31" t="s">
        <v>12</v>
      </c>
      <c r="H24" s="31" t="s">
        <v>13</v>
      </c>
      <c r="I24" s="30" t="s">
        <v>14</v>
      </c>
      <c r="J24" s="17"/>
    </row>
    <row r="25" spans="1:10" s="3" customFormat="1" ht="10.8" thickBot="1" x14ac:dyDescent="0.25">
      <c r="A25" s="32">
        <v>1</v>
      </c>
      <c r="B25" s="33">
        <v>2</v>
      </c>
      <c r="C25" s="33">
        <v>3</v>
      </c>
      <c r="D25" s="33">
        <v>4</v>
      </c>
      <c r="E25" s="34">
        <v>5</v>
      </c>
      <c r="F25" s="35"/>
      <c r="G25" s="36"/>
      <c r="H25" s="37"/>
      <c r="I25" s="35"/>
      <c r="J25" s="17"/>
    </row>
    <row r="26" spans="1:10" s="3" customFormat="1" ht="11.4" thickTop="1" thickBot="1" x14ac:dyDescent="0.25">
      <c r="A26" s="38">
        <v>1</v>
      </c>
      <c r="B26" s="38"/>
      <c r="C26" s="38"/>
      <c r="D26" s="38"/>
      <c r="E26" s="38"/>
      <c r="F26" s="39" t="s">
        <v>15</v>
      </c>
      <c r="G26" s="40">
        <f>G27</f>
        <v>2418030619012.2495</v>
      </c>
      <c r="H26" s="40">
        <f>H27</f>
        <v>2724572521588.5933</v>
      </c>
      <c r="I26" s="41"/>
      <c r="J26" s="17"/>
    </row>
    <row r="27" spans="1:10" s="3" customFormat="1" ht="10.8" outlineLevel="1" collapsed="1" thickBot="1" x14ac:dyDescent="0.25">
      <c r="A27" s="42">
        <v>1</v>
      </c>
      <c r="B27" s="43" t="s">
        <v>16</v>
      </c>
      <c r="C27" s="42"/>
      <c r="D27" s="42"/>
      <c r="E27" s="42"/>
      <c r="F27" s="44" t="s">
        <v>17</v>
      </c>
      <c r="G27" s="45">
        <f>G28+G48+G55+G59+G62+G39</f>
        <v>2418030619012.2495</v>
      </c>
      <c r="H27" s="45">
        <f>H28+H48+H55+H59+H62+H39</f>
        <v>2724572521588.5933</v>
      </c>
      <c r="I27" s="46"/>
      <c r="J27" s="17"/>
    </row>
    <row r="28" spans="1:10" s="3" customFormat="1" outlineLevel="1" x14ac:dyDescent="0.2">
      <c r="A28" s="47">
        <v>1</v>
      </c>
      <c r="B28" s="48" t="s">
        <v>16</v>
      </c>
      <c r="C28" s="47">
        <v>1</v>
      </c>
      <c r="D28" s="47"/>
      <c r="E28" s="47"/>
      <c r="F28" s="49" t="s">
        <v>18</v>
      </c>
      <c r="G28" s="50">
        <f>SUM(G29+G33+G35)</f>
        <v>0</v>
      </c>
      <c r="H28" s="50">
        <f>SUM(H29+H33+H35)</f>
        <v>0</v>
      </c>
      <c r="I28" s="51"/>
      <c r="J28" s="17"/>
    </row>
    <row r="29" spans="1:10" s="3" customFormat="1" outlineLevel="2" x14ac:dyDescent="0.2">
      <c r="A29" s="52">
        <v>1</v>
      </c>
      <c r="B29" s="53" t="s">
        <v>16</v>
      </c>
      <c r="C29" s="52">
        <v>1</v>
      </c>
      <c r="D29" s="53" t="s">
        <v>19</v>
      </c>
      <c r="E29" s="52"/>
      <c r="F29" s="54" t="s">
        <v>20</v>
      </c>
      <c r="G29" s="55">
        <f>SUM(G30:G32)</f>
        <v>0</v>
      </c>
      <c r="H29" s="56">
        <f>SUM(H30:H32)</f>
        <v>0</v>
      </c>
      <c r="I29" s="57"/>
      <c r="J29" s="17"/>
    </row>
    <row r="30" spans="1:10" s="3" customFormat="1" outlineLevel="3" x14ac:dyDescent="0.2">
      <c r="A30" s="58">
        <v>1</v>
      </c>
      <c r="B30" s="59" t="s">
        <v>16</v>
      </c>
      <c r="C30" s="58">
        <v>1</v>
      </c>
      <c r="D30" s="59" t="s">
        <v>19</v>
      </c>
      <c r="E30" s="60" t="str">
        <f>IFERROR(VLOOKUP(F30,[1]DESPLEGABLES!K2:L4,2,FALSE),"")</f>
        <v>02</v>
      </c>
      <c r="F30" s="61" t="s">
        <v>21</v>
      </c>
      <c r="G30" s="62"/>
      <c r="H30" s="63"/>
      <c r="I30" s="64"/>
      <c r="J30" s="17"/>
    </row>
    <row r="31" spans="1:10" s="3" customFormat="1" outlineLevel="3" x14ac:dyDescent="0.2">
      <c r="A31" s="58">
        <v>1</v>
      </c>
      <c r="B31" s="59" t="s">
        <v>16</v>
      </c>
      <c r="C31" s="58">
        <v>1</v>
      </c>
      <c r="D31" s="59" t="s">
        <v>19</v>
      </c>
      <c r="E31" s="65" t="str">
        <f>IFERROR(VLOOKUP(F31,[1]DESPLEGABLES!K2:L4,2,FALSE),"")</f>
        <v/>
      </c>
      <c r="F31" s="61"/>
      <c r="G31" s="66"/>
      <c r="H31" s="67"/>
      <c r="I31" s="68"/>
      <c r="J31" s="17"/>
    </row>
    <row r="32" spans="1:10" s="3" customFormat="1" outlineLevel="3" x14ac:dyDescent="0.2">
      <c r="A32" s="58">
        <v>1</v>
      </c>
      <c r="B32" s="59" t="s">
        <v>16</v>
      </c>
      <c r="C32" s="58">
        <v>1</v>
      </c>
      <c r="D32" s="59" t="s">
        <v>19</v>
      </c>
      <c r="E32" s="58" t="str">
        <f>IFERROR(VLOOKUP(F32,[1]DESPLEGABLES!K2:L4,2,FALSE),"")</f>
        <v/>
      </c>
      <c r="F32" s="61"/>
      <c r="G32" s="69"/>
      <c r="H32" s="70"/>
      <c r="I32" s="71"/>
      <c r="J32" s="17"/>
    </row>
    <row r="33" spans="1:10" s="3" customFormat="1" outlineLevel="2" x14ac:dyDescent="0.2">
      <c r="A33" s="52">
        <v>1</v>
      </c>
      <c r="B33" s="53" t="s">
        <v>16</v>
      </c>
      <c r="C33" s="52">
        <v>1</v>
      </c>
      <c r="D33" s="53" t="s">
        <v>16</v>
      </c>
      <c r="E33" s="52"/>
      <c r="F33" s="54" t="s">
        <v>22</v>
      </c>
      <c r="G33" s="55">
        <f>SUM(G34:G34)</f>
        <v>0</v>
      </c>
      <c r="H33" s="55">
        <f>SUM(H34:H34)</f>
        <v>0</v>
      </c>
      <c r="I33" s="57"/>
      <c r="J33" s="17"/>
    </row>
    <row r="34" spans="1:10" s="3" customFormat="1" ht="10.5" customHeight="1" outlineLevel="3" x14ac:dyDescent="0.2">
      <c r="A34" s="58">
        <v>1</v>
      </c>
      <c r="B34" s="59" t="s">
        <v>16</v>
      </c>
      <c r="C34" s="58">
        <v>1</v>
      </c>
      <c r="D34" s="59" t="s">
        <v>16</v>
      </c>
      <c r="E34" s="72" t="str">
        <f>IFERROR(VLOOKUP(F34,[1]DESPLEGABLES!$K$7:$L$9,2,FALSE),"")</f>
        <v/>
      </c>
      <c r="F34" s="61"/>
      <c r="G34" s="73"/>
      <c r="H34" s="74"/>
      <c r="I34" s="75"/>
      <c r="J34" s="17"/>
    </row>
    <row r="35" spans="1:10" s="3" customFormat="1" outlineLevel="2" x14ac:dyDescent="0.2">
      <c r="A35" s="52">
        <v>1</v>
      </c>
      <c r="B35" s="53" t="s">
        <v>16</v>
      </c>
      <c r="C35" s="52">
        <v>1</v>
      </c>
      <c r="D35" s="53" t="s">
        <v>23</v>
      </c>
      <c r="E35" s="76"/>
      <c r="F35" s="77" t="s">
        <v>24</v>
      </c>
      <c r="G35" s="78">
        <f>SUM(G36:G38)</f>
        <v>0</v>
      </c>
      <c r="H35" s="79">
        <f>SUM(H36:H38)</f>
        <v>0</v>
      </c>
      <c r="I35" s="80"/>
      <c r="J35" s="17"/>
    </row>
    <row r="36" spans="1:10" s="3" customFormat="1" outlineLevel="3" x14ac:dyDescent="0.2">
      <c r="A36" s="58">
        <v>1</v>
      </c>
      <c r="B36" s="59" t="s">
        <v>16</v>
      </c>
      <c r="C36" s="58">
        <v>1</v>
      </c>
      <c r="D36" s="59" t="s">
        <v>23</v>
      </c>
      <c r="E36" s="81" t="str">
        <f>IFERROR(VLOOKUP(F36,[1]DESPLEGABLES!$T$3:$U$23,2,FALSE),"")</f>
        <v/>
      </c>
      <c r="F36" s="82"/>
      <c r="G36" s="83"/>
      <c r="H36" s="84"/>
      <c r="I36" s="85"/>
      <c r="J36" s="86"/>
    </row>
    <row r="37" spans="1:10" s="3" customFormat="1" outlineLevel="3" x14ac:dyDescent="0.2">
      <c r="A37" s="58">
        <v>1</v>
      </c>
      <c r="B37" s="59" t="s">
        <v>16</v>
      </c>
      <c r="C37" s="58">
        <v>1</v>
      </c>
      <c r="D37" s="59" t="s">
        <v>23</v>
      </c>
      <c r="E37" s="81" t="str">
        <f>IFERROR(VLOOKUP(F37,[1]DESPLEGABLES!$T$3:$U$23,2,FALSE),"")</f>
        <v/>
      </c>
      <c r="F37" s="82"/>
      <c r="G37" s="83"/>
      <c r="H37" s="84"/>
      <c r="I37" s="85"/>
      <c r="J37" s="86"/>
    </row>
    <row r="38" spans="1:10" s="3" customFormat="1" outlineLevel="3" x14ac:dyDescent="0.2">
      <c r="A38" s="58">
        <v>1</v>
      </c>
      <c r="B38" s="59" t="s">
        <v>16</v>
      </c>
      <c r="C38" s="58">
        <v>1</v>
      </c>
      <c r="D38" s="59" t="s">
        <v>23</v>
      </c>
      <c r="E38" s="81" t="str">
        <f>IFERROR(VLOOKUP(F38,[1]DESPLEGABLES!$T$3:$U$23,2,FALSE),"")</f>
        <v/>
      </c>
      <c r="F38" s="82"/>
      <c r="G38" s="87"/>
      <c r="H38" s="88"/>
      <c r="I38" s="71"/>
      <c r="J38" s="17"/>
    </row>
    <row r="39" spans="1:10" s="3" customFormat="1" outlineLevel="1" x14ac:dyDescent="0.2">
      <c r="A39" s="47">
        <v>1</v>
      </c>
      <c r="B39" s="48" t="s">
        <v>16</v>
      </c>
      <c r="C39" s="47">
        <v>2</v>
      </c>
      <c r="D39" s="47"/>
      <c r="E39" s="47"/>
      <c r="F39" s="89" t="s">
        <v>25</v>
      </c>
      <c r="G39" s="90">
        <f>SUM(G40:G47)</f>
        <v>716576778999.99866</v>
      </c>
      <c r="H39" s="91">
        <f>SUM(H40:H47)</f>
        <v>880677971600.28503</v>
      </c>
      <c r="I39" s="92"/>
      <c r="J39" s="17"/>
    </row>
    <row r="40" spans="1:10" s="3" customFormat="1" outlineLevel="1" x14ac:dyDescent="0.2">
      <c r="A40" s="93">
        <v>1</v>
      </c>
      <c r="B40" s="94" t="s">
        <v>16</v>
      </c>
      <c r="C40" s="93">
        <v>2</v>
      </c>
      <c r="D40" s="93" t="str">
        <f>IFERROR(VLOOKUP(F40,[1]DESPLEGABLES!$W$2:$X$74,2,FALSE),"")</f>
        <v/>
      </c>
      <c r="E40" s="95"/>
      <c r="F40" s="96" t="s">
        <v>26</v>
      </c>
      <c r="G40" s="97">
        <f>+'[1]Formulario 1.1A - Cálculo I-E.P'!I30</f>
        <v>258378405999.99994</v>
      </c>
      <c r="H40" s="98">
        <f>+'[1]Formulario 1.1A - Cálculo I-E.P'!N30</f>
        <v>311474543847.1543</v>
      </c>
      <c r="I40" s="99"/>
      <c r="J40" s="17"/>
    </row>
    <row r="41" spans="1:10" s="3" customFormat="1" outlineLevel="1" x14ac:dyDescent="0.2">
      <c r="A41" s="93">
        <v>1</v>
      </c>
      <c r="B41" s="94" t="s">
        <v>16</v>
      </c>
      <c r="C41" s="93">
        <v>2</v>
      </c>
      <c r="D41" s="93" t="str">
        <f>IFERROR(VLOOKUP(F41,[1]DESPLEGABLES!$W$2:$X$74,2,FALSE),"")</f>
        <v/>
      </c>
      <c r="E41" s="95"/>
      <c r="F41" s="96" t="s">
        <v>27</v>
      </c>
      <c r="G41" s="97">
        <f>+'[1]Formulario 1.1A - Cálculo I-E.P'!I31</f>
        <v>458198372999.99872</v>
      </c>
      <c r="H41" s="98">
        <f>+'[1]Formulario 1.1A - Cálculo I-E.P'!N31</f>
        <v>569203427753.13074</v>
      </c>
      <c r="I41" s="99"/>
      <c r="J41" s="17"/>
    </row>
    <row r="42" spans="1:10" s="3" customFormat="1" outlineLevel="1" x14ac:dyDescent="0.2">
      <c r="A42" s="93">
        <v>1</v>
      </c>
      <c r="B42" s="94" t="s">
        <v>16</v>
      </c>
      <c r="C42" s="93">
        <v>2</v>
      </c>
      <c r="D42" s="93" t="str">
        <f>IFERROR(VLOOKUP(F42,[1]DESPLEGABLES!$W$2:$X$74,2,FALSE),"")</f>
        <v/>
      </c>
      <c r="E42" s="95"/>
      <c r="F42" s="96"/>
      <c r="G42" s="100"/>
      <c r="H42" s="98"/>
      <c r="I42" s="99"/>
      <c r="J42" s="17"/>
    </row>
    <row r="43" spans="1:10" s="3" customFormat="1" outlineLevel="3" x14ac:dyDescent="0.2">
      <c r="A43" s="93">
        <v>1</v>
      </c>
      <c r="B43" s="94" t="s">
        <v>16</v>
      </c>
      <c r="C43" s="93">
        <v>2</v>
      </c>
      <c r="D43" s="93" t="str">
        <f>IFERROR(VLOOKUP(F43,[1]DESPLEGABLES!$W$2:$X$74,2,FALSE),"")</f>
        <v/>
      </c>
      <c r="E43" s="95"/>
      <c r="F43" s="96"/>
      <c r="G43" s="100"/>
      <c r="H43" s="101"/>
      <c r="I43" s="102"/>
      <c r="J43" s="17"/>
    </row>
    <row r="44" spans="1:10" s="3" customFormat="1" outlineLevel="3" x14ac:dyDescent="0.2">
      <c r="A44" s="93">
        <v>1</v>
      </c>
      <c r="B44" s="94" t="s">
        <v>16</v>
      </c>
      <c r="C44" s="93">
        <v>2</v>
      </c>
      <c r="D44" s="93" t="str">
        <f>IFERROR(VLOOKUP(F44,[1]DESPLEGABLES!$W$2:$X$74,2,FALSE),"")</f>
        <v/>
      </c>
      <c r="E44" s="93"/>
      <c r="F44" s="96"/>
      <c r="G44" s="100"/>
      <c r="H44" s="98"/>
      <c r="I44" s="99"/>
      <c r="J44" s="17"/>
    </row>
    <row r="45" spans="1:10" s="3" customFormat="1" outlineLevel="3" x14ac:dyDescent="0.2">
      <c r="A45" s="93">
        <v>1</v>
      </c>
      <c r="B45" s="94" t="s">
        <v>16</v>
      </c>
      <c r="C45" s="93">
        <v>2</v>
      </c>
      <c r="D45" s="93" t="str">
        <f>IFERROR(VLOOKUP(F45,[1]DESPLEGABLES!$W$2:$X$74,2,FALSE),"")</f>
        <v/>
      </c>
      <c r="E45" s="93"/>
      <c r="F45" s="96"/>
      <c r="G45" s="100"/>
      <c r="H45" s="98"/>
      <c r="I45" s="103"/>
      <c r="J45" s="17"/>
    </row>
    <row r="46" spans="1:10" s="3" customFormat="1" outlineLevel="3" x14ac:dyDescent="0.2">
      <c r="A46" s="93">
        <v>1</v>
      </c>
      <c r="B46" s="94" t="s">
        <v>16</v>
      </c>
      <c r="C46" s="93">
        <v>2</v>
      </c>
      <c r="D46" s="93" t="str">
        <f>IFERROR(VLOOKUP(F46,[1]DESPLEGABLES!$W$2:$X$74,2,FALSE),"")</f>
        <v/>
      </c>
      <c r="E46" s="93"/>
      <c r="F46" s="96"/>
      <c r="G46" s="100"/>
      <c r="H46" s="98"/>
      <c r="I46" s="103"/>
      <c r="J46" s="17"/>
    </row>
    <row r="47" spans="1:10" s="3" customFormat="1" outlineLevel="3" x14ac:dyDescent="0.2">
      <c r="A47" s="93">
        <v>1</v>
      </c>
      <c r="B47" s="94" t="s">
        <v>16</v>
      </c>
      <c r="C47" s="93">
        <v>2</v>
      </c>
      <c r="D47" s="93" t="str">
        <f>IFERROR(VLOOKUP(F47,[1]DESPLEGABLES!$W$2:$X$74,2,FALSE),"")</f>
        <v/>
      </c>
      <c r="E47" s="93"/>
      <c r="F47" s="96"/>
      <c r="G47" s="104"/>
      <c r="H47" s="105"/>
      <c r="I47" s="106"/>
      <c r="J47" s="17"/>
    </row>
    <row r="48" spans="1:10" s="3" customFormat="1" outlineLevel="1" x14ac:dyDescent="0.2">
      <c r="A48" s="47">
        <v>1</v>
      </c>
      <c r="B48" s="48" t="s">
        <v>16</v>
      </c>
      <c r="C48" s="47">
        <v>3</v>
      </c>
      <c r="D48" s="47"/>
      <c r="E48" s="47"/>
      <c r="F48" s="49" t="s">
        <v>28</v>
      </c>
      <c r="G48" s="90">
        <f>G49+G54</f>
        <v>1558687999.9999979</v>
      </c>
      <c r="H48" s="90">
        <f>H49+H54</f>
        <v>32266749518.377251</v>
      </c>
      <c r="I48" s="92"/>
      <c r="J48" s="17"/>
    </row>
    <row r="49" spans="1:10" s="3" customFormat="1" outlineLevel="2" x14ac:dyDescent="0.2">
      <c r="A49" s="52">
        <v>1</v>
      </c>
      <c r="B49" s="53" t="s">
        <v>16</v>
      </c>
      <c r="C49" s="52">
        <v>3</v>
      </c>
      <c r="D49" s="53" t="s">
        <v>19</v>
      </c>
      <c r="E49" s="52"/>
      <c r="F49" s="54" t="s">
        <v>29</v>
      </c>
      <c r="G49" s="55">
        <f>SUM(G50:G53)</f>
        <v>1558687999.9999979</v>
      </c>
      <c r="H49" s="55">
        <f>SUM(H50:H53)</f>
        <v>32266749518.377251</v>
      </c>
      <c r="I49" s="107"/>
      <c r="J49" s="17"/>
    </row>
    <row r="50" spans="1:10" s="3" customFormat="1" outlineLevel="3" x14ac:dyDescent="0.2">
      <c r="A50" s="60">
        <v>1</v>
      </c>
      <c r="B50" s="108" t="s">
        <v>16</v>
      </c>
      <c r="C50" s="60">
        <v>3</v>
      </c>
      <c r="D50" s="59" t="s">
        <v>19</v>
      </c>
      <c r="E50" s="109" t="str">
        <f>IFERROR(VLOOKUP(F50,[1]DESPLEGABLES!$H$14:$I$21,2,FALSE),"")</f>
        <v/>
      </c>
      <c r="F50" s="110" t="s">
        <v>30</v>
      </c>
      <c r="G50" s="111">
        <f>+'[1]Formulario 1.1A - Cálculo I-E.P'!I44</f>
        <v>1558687999.9999979</v>
      </c>
      <c r="H50" s="112">
        <f>+'[1]Formulario 1.1A - Cálculo I-E.P'!N44</f>
        <v>32266749518.377251</v>
      </c>
      <c r="I50" s="113"/>
      <c r="J50" s="17"/>
    </row>
    <row r="51" spans="1:10" s="3" customFormat="1" outlineLevel="3" x14ac:dyDescent="0.2">
      <c r="A51" s="60">
        <v>1</v>
      </c>
      <c r="B51" s="108" t="s">
        <v>16</v>
      </c>
      <c r="C51" s="60">
        <v>3</v>
      </c>
      <c r="D51" s="59" t="s">
        <v>19</v>
      </c>
      <c r="E51" s="109" t="str">
        <f>IFERROR(VLOOKUP(F51,[1]DESPLEGABLES!$H$14:$I$21,2,FALSE),"")</f>
        <v/>
      </c>
      <c r="F51" s="110"/>
      <c r="G51" s="111"/>
      <c r="H51" s="112"/>
      <c r="I51" s="113"/>
      <c r="J51" s="17"/>
    </row>
    <row r="52" spans="1:10" s="3" customFormat="1" outlineLevel="3" x14ac:dyDescent="0.2">
      <c r="A52" s="60">
        <v>1</v>
      </c>
      <c r="B52" s="108" t="s">
        <v>16</v>
      </c>
      <c r="C52" s="60">
        <v>3</v>
      </c>
      <c r="D52" s="59" t="s">
        <v>19</v>
      </c>
      <c r="E52" s="109" t="str">
        <f>IFERROR(VLOOKUP(F52,[1]DESPLEGABLES!$H$14:$I$21,2,FALSE),"")</f>
        <v/>
      </c>
      <c r="F52" s="110"/>
      <c r="G52" s="111"/>
      <c r="H52" s="112"/>
      <c r="I52" s="113"/>
      <c r="J52" s="17"/>
    </row>
    <row r="53" spans="1:10" s="3" customFormat="1" outlineLevel="3" x14ac:dyDescent="0.2">
      <c r="A53" s="60">
        <v>1</v>
      </c>
      <c r="B53" s="108" t="s">
        <v>16</v>
      </c>
      <c r="C53" s="60">
        <v>3</v>
      </c>
      <c r="D53" s="59" t="s">
        <v>19</v>
      </c>
      <c r="E53" s="109" t="str">
        <f>IFERROR(VLOOKUP(F53,[1]DESPLEGABLES!$H$14:$I$21,2,FALSE),"")</f>
        <v/>
      </c>
      <c r="F53" s="110"/>
      <c r="G53" s="111"/>
      <c r="H53" s="112"/>
      <c r="I53" s="113"/>
      <c r="J53" s="17"/>
    </row>
    <row r="54" spans="1:10" s="3" customFormat="1" outlineLevel="2" x14ac:dyDescent="0.2">
      <c r="A54" s="52">
        <v>1</v>
      </c>
      <c r="B54" s="53" t="s">
        <v>16</v>
      </c>
      <c r="C54" s="52">
        <v>3</v>
      </c>
      <c r="D54" s="53" t="s">
        <v>16</v>
      </c>
      <c r="E54" s="52"/>
      <c r="F54" s="54" t="s">
        <v>31</v>
      </c>
      <c r="G54" s="114"/>
      <c r="H54" s="114"/>
      <c r="I54" s="107"/>
      <c r="J54" s="17"/>
    </row>
    <row r="55" spans="1:10" s="3" customFormat="1" outlineLevel="1" x14ac:dyDescent="0.2">
      <c r="A55" s="47">
        <v>1</v>
      </c>
      <c r="B55" s="48" t="s">
        <v>16</v>
      </c>
      <c r="C55" s="47">
        <v>4</v>
      </c>
      <c r="D55" s="47"/>
      <c r="E55" s="47"/>
      <c r="F55" s="49" t="s">
        <v>32</v>
      </c>
      <c r="G55" s="90">
        <f>SUM(G56:G58)</f>
        <v>0</v>
      </c>
      <c r="H55" s="90">
        <f>SUM(H56:H58)</f>
        <v>0</v>
      </c>
      <c r="I55" s="92"/>
      <c r="J55" s="17"/>
    </row>
    <row r="56" spans="1:10" s="3" customFormat="1" outlineLevel="2" x14ac:dyDescent="0.2">
      <c r="A56" s="52">
        <v>1</v>
      </c>
      <c r="B56" s="53" t="s">
        <v>16</v>
      </c>
      <c r="C56" s="52">
        <v>4</v>
      </c>
      <c r="D56" s="52" t="str">
        <f>IFERROR(VLOOKUP(F56,[1]DESPLEGABLES!Z1:AA6,2,FALSE),"")</f>
        <v/>
      </c>
      <c r="E56" s="52"/>
      <c r="F56" s="115"/>
      <c r="G56" s="114"/>
      <c r="H56" s="116"/>
      <c r="I56" s="117"/>
      <c r="J56" s="17"/>
    </row>
    <row r="57" spans="1:10" s="3" customFormat="1" outlineLevel="2" x14ac:dyDescent="0.2">
      <c r="A57" s="52">
        <v>1</v>
      </c>
      <c r="B57" s="53" t="s">
        <v>16</v>
      </c>
      <c r="C57" s="52">
        <v>4</v>
      </c>
      <c r="D57" s="52" t="str">
        <f>IFERROR(VLOOKUP(F57,[1]DESPLEGABLES!Z2:AA7,2,FALSE),"")</f>
        <v/>
      </c>
      <c r="E57" s="52"/>
      <c r="F57" s="115"/>
      <c r="G57" s="114"/>
      <c r="H57" s="116"/>
      <c r="I57" s="117"/>
      <c r="J57" s="17"/>
    </row>
    <row r="58" spans="1:10" s="3" customFormat="1" outlineLevel="2" x14ac:dyDescent="0.2">
      <c r="A58" s="52">
        <v>1</v>
      </c>
      <c r="B58" s="53" t="s">
        <v>16</v>
      </c>
      <c r="C58" s="52">
        <v>4</v>
      </c>
      <c r="D58" s="52" t="str">
        <f>IFERROR(VLOOKUP(F58,[1]DESPLEGABLES!Z3:AA8,2,FALSE),"")</f>
        <v/>
      </c>
      <c r="E58" s="52"/>
      <c r="F58" s="115"/>
      <c r="G58" s="114"/>
      <c r="H58" s="116"/>
      <c r="I58" s="117"/>
      <c r="J58" s="17"/>
    </row>
    <row r="59" spans="1:10" s="3" customFormat="1" outlineLevel="1" x14ac:dyDescent="0.2">
      <c r="A59" s="47">
        <v>1</v>
      </c>
      <c r="B59" s="48" t="s">
        <v>16</v>
      </c>
      <c r="C59" s="47">
        <v>5</v>
      </c>
      <c r="D59" s="47"/>
      <c r="E59" s="47"/>
      <c r="F59" s="49" t="s">
        <v>33</v>
      </c>
      <c r="G59" s="118">
        <f>SUM(G60:G61)</f>
        <v>1699895152012.2507</v>
      </c>
      <c r="H59" s="118">
        <f>SUM(H60:H61)</f>
        <v>1811627800469.9309</v>
      </c>
      <c r="I59" s="119"/>
      <c r="J59" s="17"/>
    </row>
    <row r="60" spans="1:10" s="3" customFormat="1" outlineLevel="2" x14ac:dyDescent="0.2">
      <c r="A60" s="52">
        <v>1</v>
      </c>
      <c r="B60" s="53" t="s">
        <v>16</v>
      </c>
      <c r="C60" s="52">
        <v>5</v>
      </c>
      <c r="D60" s="53" t="s">
        <v>19</v>
      </c>
      <c r="E60" s="52"/>
      <c r="F60" s="54" t="s">
        <v>34</v>
      </c>
      <c r="G60" s="114">
        <f>+'[1]Formulario 1.1A - Cálculo I-E.P'!I55</f>
        <v>1694652154012.2507</v>
      </c>
      <c r="H60" s="116">
        <f>+'[1]Formulario 1.1A - Cálculo I-E.P'!N55</f>
        <v>1806196054311.4209</v>
      </c>
      <c r="I60" s="117"/>
      <c r="J60" s="17"/>
    </row>
    <row r="61" spans="1:10" s="3" customFormat="1" outlineLevel="2" x14ac:dyDescent="0.2">
      <c r="A61" s="52">
        <v>1</v>
      </c>
      <c r="B61" s="53" t="s">
        <v>16</v>
      </c>
      <c r="C61" s="52">
        <v>5</v>
      </c>
      <c r="D61" s="53" t="s">
        <v>16</v>
      </c>
      <c r="E61" s="52"/>
      <c r="F61" s="54" t="s">
        <v>35</v>
      </c>
      <c r="G61" s="114">
        <f>+'[1]Formulario 1.1A - Cálculo I-E.P'!I125</f>
        <v>5242998000</v>
      </c>
      <c r="H61" s="116">
        <f>+'[1]Formulario 1.1A - Cálculo I-E.P'!N125</f>
        <v>5431746158.5100002</v>
      </c>
      <c r="I61" s="117"/>
      <c r="J61" s="17"/>
    </row>
    <row r="62" spans="1:10" s="3" customFormat="1" outlineLevel="1" x14ac:dyDescent="0.2">
      <c r="A62" s="47">
        <v>1</v>
      </c>
      <c r="B62" s="48" t="s">
        <v>16</v>
      </c>
      <c r="C62" s="47">
        <v>6</v>
      </c>
      <c r="D62" s="48"/>
      <c r="E62" s="47"/>
      <c r="F62" s="49" t="s">
        <v>36</v>
      </c>
      <c r="G62" s="118">
        <f>G63+G64+G65+G66+G69+G70+G71+G77+G78</f>
        <v>0</v>
      </c>
      <c r="H62" s="91">
        <f>H63+H64+H65+H66+H69+H70+H71+H77+H78</f>
        <v>0</v>
      </c>
      <c r="I62" s="92"/>
      <c r="J62" s="17"/>
    </row>
    <row r="63" spans="1:10" s="3" customFormat="1" outlineLevel="2" x14ac:dyDescent="0.2">
      <c r="A63" s="52">
        <v>1</v>
      </c>
      <c r="B63" s="53" t="s">
        <v>16</v>
      </c>
      <c r="C63" s="52">
        <v>6</v>
      </c>
      <c r="D63" s="53" t="s">
        <v>19</v>
      </c>
      <c r="E63" s="52"/>
      <c r="F63" s="54" t="s">
        <v>37</v>
      </c>
      <c r="G63" s="114"/>
      <c r="H63" s="116"/>
      <c r="I63" s="117"/>
      <c r="J63" s="17"/>
    </row>
    <row r="64" spans="1:10" s="3" customFormat="1" outlineLevel="2" x14ac:dyDescent="0.2">
      <c r="A64" s="52">
        <v>1</v>
      </c>
      <c r="B64" s="53" t="s">
        <v>16</v>
      </c>
      <c r="C64" s="52">
        <v>6</v>
      </c>
      <c r="D64" s="53" t="s">
        <v>16</v>
      </c>
      <c r="E64" s="52"/>
      <c r="F64" s="54" t="s">
        <v>38</v>
      </c>
      <c r="G64" s="114"/>
      <c r="H64" s="116"/>
      <c r="I64" s="117"/>
      <c r="J64" s="17"/>
    </row>
    <row r="65" spans="1:10" s="3" customFormat="1" outlineLevel="2" x14ac:dyDescent="0.2">
      <c r="A65" s="52">
        <v>1</v>
      </c>
      <c r="B65" s="53" t="s">
        <v>16</v>
      </c>
      <c r="C65" s="52">
        <v>6</v>
      </c>
      <c r="D65" s="53" t="s">
        <v>23</v>
      </c>
      <c r="E65" s="52"/>
      <c r="F65" s="54" t="s">
        <v>39</v>
      </c>
      <c r="G65" s="114"/>
      <c r="H65" s="116"/>
      <c r="I65" s="117"/>
      <c r="J65" s="17"/>
    </row>
    <row r="66" spans="1:10" s="3" customFormat="1" outlineLevel="2" x14ac:dyDescent="0.2">
      <c r="A66" s="52">
        <v>1</v>
      </c>
      <c r="B66" s="53" t="s">
        <v>16</v>
      </c>
      <c r="C66" s="52">
        <v>6</v>
      </c>
      <c r="D66" s="53" t="s">
        <v>40</v>
      </c>
      <c r="E66" s="52"/>
      <c r="F66" s="54" t="s">
        <v>41</v>
      </c>
      <c r="G66" s="55">
        <f>G67+G68</f>
        <v>0</v>
      </c>
      <c r="H66" s="120">
        <f>H67+H68</f>
        <v>0</v>
      </c>
      <c r="I66" s="117"/>
      <c r="J66" s="17"/>
    </row>
    <row r="67" spans="1:10" s="3" customFormat="1" outlineLevel="3" x14ac:dyDescent="0.2">
      <c r="A67" s="58">
        <v>1</v>
      </c>
      <c r="B67" s="59" t="s">
        <v>16</v>
      </c>
      <c r="C67" s="58">
        <v>6</v>
      </c>
      <c r="D67" s="59" t="s">
        <v>40</v>
      </c>
      <c r="E67" s="59" t="s">
        <v>19</v>
      </c>
      <c r="F67" s="121" t="s">
        <v>42</v>
      </c>
      <c r="G67" s="62"/>
      <c r="H67" s="63"/>
      <c r="I67" s="64"/>
      <c r="J67" s="17"/>
    </row>
    <row r="68" spans="1:10" s="3" customFormat="1" outlineLevel="3" x14ac:dyDescent="0.2">
      <c r="A68" s="58">
        <v>1</v>
      </c>
      <c r="B68" s="59" t="s">
        <v>16</v>
      </c>
      <c r="C68" s="58">
        <v>6</v>
      </c>
      <c r="D68" s="59" t="s">
        <v>40</v>
      </c>
      <c r="E68" s="59" t="s">
        <v>16</v>
      </c>
      <c r="F68" s="121" t="s">
        <v>43</v>
      </c>
      <c r="G68" s="69"/>
      <c r="H68" s="69"/>
      <c r="I68" s="122"/>
      <c r="J68" s="17"/>
    </row>
    <row r="69" spans="1:10" s="3" customFormat="1" outlineLevel="2" x14ac:dyDescent="0.2">
      <c r="A69" s="52">
        <v>1</v>
      </c>
      <c r="B69" s="123" t="s">
        <v>16</v>
      </c>
      <c r="C69" s="52">
        <v>6</v>
      </c>
      <c r="D69" s="123" t="s">
        <v>44</v>
      </c>
      <c r="E69" s="52"/>
      <c r="F69" s="54" t="s">
        <v>45</v>
      </c>
      <c r="G69" s="114"/>
      <c r="H69" s="116"/>
      <c r="I69" s="117"/>
      <c r="J69" s="17"/>
    </row>
    <row r="70" spans="1:10" s="3" customFormat="1" outlineLevel="2" x14ac:dyDescent="0.2">
      <c r="A70" s="52">
        <v>1</v>
      </c>
      <c r="B70" s="53" t="s">
        <v>16</v>
      </c>
      <c r="C70" s="52">
        <v>6</v>
      </c>
      <c r="D70" s="53" t="s">
        <v>46</v>
      </c>
      <c r="E70" s="52"/>
      <c r="F70" s="54" t="s">
        <v>47</v>
      </c>
      <c r="G70" s="114"/>
      <c r="H70" s="116"/>
      <c r="I70" s="117"/>
      <c r="J70" s="17"/>
    </row>
    <row r="71" spans="1:10" s="3" customFormat="1" outlineLevel="2" x14ac:dyDescent="0.2">
      <c r="A71" s="52">
        <v>1</v>
      </c>
      <c r="B71" s="53" t="s">
        <v>16</v>
      </c>
      <c r="C71" s="52">
        <v>6</v>
      </c>
      <c r="D71" s="53" t="s">
        <v>48</v>
      </c>
      <c r="E71" s="52"/>
      <c r="F71" s="54" t="s">
        <v>49</v>
      </c>
      <c r="G71" s="120">
        <f>G72+G73+G74+G75+G76</f>
        <v>0</v>
      </c>
      <c r="H71" s="120">
        <f>H72+H73+H74+H75+H76</f>
        <v>0</v>
      </c>
      <c r="I71" s="117"/>
      <c r="J71" s="17"/>
    </row>
    <row r="72" spans="1:10" s="3" customFormat="1" outlineLevel="2" x14ac:dyDescent="0.2">
      <c r="A72" s="58">
        <v>1</v>
      </c>
      <c r="B72" s="59" t="s">
        <v>16</v>
      </c>
      <c r="C72" s="58">
        <v>6</v>
      </c>
      <c r="D72" s="59" t="s">
        <v>48</v>
      </c>
      <c r="E72" s="59" t="s">
        <v>19</v>
      </c>
      <c r="F72" s="121" t="s">
        <v>50</v>
      </c>
      <c r="G72" s="59"/>
      <c r="H72" s="63"/>
      <c r="I72" s="64"/>
      <c r="J72" s="17"/>
    </row>
    <row r="73" spans="1:10" s="3" customFormat="1" outlineLevel="2" x14ac:dyDescent="0.2">
      <c r="A73" s="58">
        <v>1</v>
      </c>
      <c r="B73" s="59" t="s">
        <v>16</v>
      </c>
      <c r="C73" s="58">
        <v>6</v>
      </c>
      <c r="D73" s="59" t="s">
        <v>48</v>
      </c>
      <c r="E73" s="59" t="s">
        <v>16</v>
      </c>
      <c r="F73" s="121" t="s">
        <v>51</v>
      </c>
      <c r="G73" s="59"/>
      <c r="H73" s="63"/>
      <c r="I73" s="64"/>
      <c r="J73" s="17"/>
    </row>
    <row r="74" spans="1:10" s="3" customFormat="1" outlineLevel="2" x14ac:dyDescent="0.2">
      <c r="A74" s="58">
        <v>1</v>
      </c>
      <c r="B74" s="59" t="s">
        <v>16</v>
      </c>
      <c r="C74" s="58">
        <v>6</v>
      </c>
      <c r="D74" s="59" t="s">
        <v>48</v>
      </c>
      <c r="E74" s="59" t="s">
        <v>52</v>
      </c>
      <c r="F74" s="121" t="s">
        <v>53</v>
      </c>
      <c r="G74" s="59"/>
      <c r="H74" s="63"/>
      <c r="I74" s="64"/>
      <c r="J74" s="17"/>
    </row>
    <row r="75" spans="1:10" s="3" customFormat="1" outlineLevel="2" x14ac:dyDescent="0.2">
      <c r="A75" s="58">
        <v>1</v>
      </c>
      <c r="B75" s="59" t="s">
        <v>16</v>
      </c>
      <c r="C75" s="58">
        <v>6</v>
      </c>
      <c r="D75" s="59" t="s">
        <v>48</v>
      </c>
      <c r="E75" s="59" t="s">
        <v>23</v>
      </c>
      <c r="F75" s="121" t="s">
        <v>54</v>
      </c>
      <c r="G75" s="58"/>
      <c r="H75" s="63"/>
      <c r="I75" s="64"/>
      <c r="J75" s="17"/>
    </row>
    <row r="76" spans="1:10" s="3" customFormat="1" outlineLevel="2" x14ac:dyDescent="0.2">
      <c r="A76" s="81">
        <v>1</v>
      </c>
      <c r="B76" s="124" t="s">
        <v>16</v>
      </c>
      <c r="C76" s="81">
        <v>6</v>
      </c>
      <c r="D76" s="124" t="s">
        <v>48</v>
      </c>
      <c r="E76" s="124" t="s">
        <v>40</v>
      </c>
      <c r="F76" s="125" t="s">
        <v>55</v>
      </c>
      <c r="G76" s="81"/>
      <c r="H76" s="126"/>
      <c r="I76" s="127"/>
      <c r="J76" s="17"/>
    </row>
    <row r="77" spans="1:10" s="3" customFormat="1" outlineLevel="2" x14ac:dyDescent="0.2">
      <c r="A77" s="128">
        <v>1</v>
      </c>
      <c r="B77" s="129" t="s">
        <v>16</v>
      </c>
      <c r="C77" s="128">
        <v>6</v>
      </c>
      <c r="D77" s="129" t="s">
        <v>56</v>
      </c>
      <c r="E77" s="128"/>
      <c r="F77" s="130" t="s">
        <v>57</v>
      </c>
      <c r="G77" s="131"/>
      <c r="H77" s="116"/>
      <c r="I77" s="117"/>
      <c r="J77" s="17"/>
    </row>
    <row r="78" spans="1:10" s="3" customFormat="1" ht="10.8" outlineLevel="2" thickBot="1" x14ac:dyDescent="0.25">
      <c r="A78" s="52">
        <v>1</v>
      </c>
      <c r="B78" s="53" t="s">
        <v>16</v>
      </c>
      <c r="C78" s="52">
        <v>6</v>
      </c>
      <c r="D78" s="52"/>
      <c r="E78" s="52"/>
      <c r="F78" s="115"/>
      <c r="G78" s="114"/>
      <c r="H78" s="116"/>
      <c r="I78" s="117"/>
      <c r="J78" s="17"/>
    </row>
    <row r="79" spans="1:10" s="3" customFormat="1" ht="11.4" thickTop="1" thickBot="1" x14ac:dyDescent="0.25">
      <c r="A79" s="38">
        <v>2</v>
      </c>
      <c r="B79" s="132"/>
      <c r="C79" s="38"/>
      <c r="D79" s="38"/>
      <c r="E79" s="38"/>
      <c r="F79" s="39" t="s">
        <v>58</v>
      </c>
      <c r="G79" s="40">
        <f>+G80+G83+G86+G90+G98+G101+G85+G105+G106+G107+G109</f>
        <v>847256967983</v>
      </c>
      <c r="H79" s="40">
        <f>+H80+H83+H86+H90+H98+H101+H85+H105+H106+H107+H109</f>
        <v>526542000000</v>
      </c>
      <c r="I79" s="133"/>
      <c r="J79" s="17"/>
    </row>
    <row r="80" spans="1:10" s="3" customFormat="1" ht="10.8" outlineLevel="1" thickBot="1" x14ac:dyDescent="0.25">
      <c r="A80" s="42">
        <v>2</v>
      </c>
      <c r="B80" s="43" t="s">
        <v>19</v>
      </c>
      <c r="C80" s="42"/>
      <c r="D80" s="42"/>
      <c r="E80" s="42"/>
      <c r="F80" s="44" t="s">
        <v>59</v>
      </c>
      <c r="G80" s="45">
        <f>SUM(G81:G82)</f>
        <v>0</v>
      </c>
      <c r="H80" s="134">
        <f>SUM(H81:H82)</f>
        <v>0</v>
      </c>
      <c r="I80" s="46"/>
      <c r="J80" s="17"/>
    </row>
    <row r="81" spans="1:10" s="3" customFormat="1" outlineLevel="2" x14ac:dyDescent="0.2">
      <c r="A81" s="47">
        <v>2</v>
      </c>
      <c r="B81" s="48" t="s">
        <v>19</v>
      </c>
      <c r="C81" s="47">
        <v>1</v>
      </c>
      <c r="D81" s="47"/>
      <c r="E81" s="47"/>
      <c r="F81" s="49" t="s">
        <v>60</v>
      </c>
      <c r="G81" s="135"/>
      <c r="H81" s="136"/>
      <c r="I81" s="92"/>
      <c r="J81" s="17"/>
    </row>
    <row r="82" spans="1:10" s="3" customFormat="1" ht="10.8" outlineLevel="2" thickBot="1" x14ac:dyDescent="0.25">
      <c r="A82" s="47">
        <v>2</v>
      </c>
      <c r="B82" s="48" t="s">
        <v>19</v>
      </c>
      <c r="C82" s="47">
        <v>2</v>
      </c>
      <c r="D82" s="47"/>
      <c r="E82" s="47"/>
      <c r="F82" s="49" t="s">
        <v>61</v>
      </c>
      <c r="G82" s="135"/>
      <c r="H82" s="136"/>
      <c r="I82" s="92"/>
      <c r="J82" s="17"/>
    </row>
    <row r="83" spans="1:10" s="3" customFormat="1" ht="10.8" outlineLevel="1" thickBot="1" x14ac:dyDescent="0.25">
      <c r="A83" s="42">
        <v>2</v>
      </c>
      <c r="B83" s="43" t="s">
        <v>16</v>
      </c>
      <c r="C83" s="42"/>
      <c r="D83" s="42"/>
      <c r="E83" s="42"/>
      <c r="F83" s="44" t="s">
        <v>62</v>
      </c>
      <c r="G83" s="45">
        <f>G84</f>
        <v>847256967983</v>
      </c>
      <c r="H83" s="134">
        <f>H84</f>
        <v>526542000000</v>
      </c>
      <c r="I83" s="46"/>
      <c r="J83" s="17"/>
    </row>
    <row r="84" spans="1:10" s="3" customFormat="1" ht="10.8" outlineLevel="2" thickBot="1" x14ac:dyDescent="0.25">
      <c r="A84" s="47">
        <v>2</v>
      </c>
      <c r="B84" s="48" t="s">
        <v>16</v>
      </c>
      <c r="C84" s="47">
        <v>1</v>
      </c>
      <c r="D84" s="47"/>
      <c r="E84" s="47"/>
      <c r="F84" s="49" t="s">
        <v>63</v>
      </c>
      <c r="G84" s="135">
        <v>847256967983</v>
      </c>
      <c r="H84" s="136">
        <v>526542000000</v>
      </c>
      <c r="I84" s="92"/>
      <c r="J84" s="17"/>
    </row>
    <row r="85" spans="1:10" s="3" customFormat="1" ht="10.8" outlineLevel="1" thickBot="1" x14ac:dyDescent="0.25">
      <c r="A85" s="42">
        <v>2</v>
      </c>
      <c r="B85" s="43" t="s">
        <v>52</v>
      </c>
      <c r="C85" s="42"/>
      <c r="D85" s="42"/>
      <c r="E85" s="42"/>
      <c r="F85" s="44" t="s">
        <v>64</v>
      </c>
      <c r="G85" s="137"/>
      <c r="H85" s="138"/>
      <c r="I85" s="46"/>
      <c r="J85" s="17"/>
    </row>
    <row r="86" spans="1:10" s="3" customFormat="1" ht="10.8" outlineLevel="1" thickBot="1" x14ac:dyDescent="0.25">
      <c r="A86" s="42">
        <v>2</v>
      </c>
      <c r="B86" s="43" t="s">
        <v>40</v>
      </c>
      <c r="C86" s="42"/>
      <c r="D86" s="42"/>
      <c r="E86" s="42"/>
      <c r="F86" s="44" t="s">
        <v>65</v>
      </c>
      <c r="G86" s="45">
        <f>SUM(G87+G88+G89)</f>
        <v>0</v>
      </c>
      <c r="H86" s="45">
        <f>SUM(H87+H88+H89)</f>
        <v>0</v>
      </c>
      <c r="I86" s="46"/>
      <c r="J86" s="17"/>
    </row>
    <row r="87" spans="1:10" s="3" customFormat="1" outlineLevel="2" x14ac:dyDescent="0.2">
      <c r="A87" s="47">
        <v>2</v>
      </c>
      <c r="B87" s="48" t="s">
        <v>40</v>
      </c>
      <c r="C87" s="47">
        <v>1</v>
      </c>
      <c r="D87" s="47"/>
      <c r="E87" s="47"/>
      <c r="F87" s="49" t="s">
        <v>66</v>
      </c>
      <c r="G87" s="135"/>
      <c r="H87" s="136"/>
      <c r="I87" s="92"/>
      <c r="J87" s="17"/>
    </row>
    <row r="88" spans="1:10" s="3" customFormat="1" outlineLevel="2" x14ac:dyDescent="0.2">
      <c r="A88" s="47">
        <v>2</v>
      </c>
      <c r="B88" s="48" t="s">
        <v>40</v>
      </c>
      <c r="C88" s="47">
        <v>2</v>
      </c>
      <c r="D88" s="47"/>
      <c r="E88" s="47"/>
      <c r="F88" s="49" t="s">
        <v>67</v>
      </c>
      <c r="G88" s="135"/>
      <c r="H88" s="136"/>
      <c r="I88" s="92"/>
      <c r="J88" s="17"/>
    </row>
    <row r="89" spans="1:10" s="3" customFormat="1" ht="10.8" outlineLevel="2" thickBot="1" x14ac:dyDescent="0.25">
      <c r="A89" s="47">
        <v>2</v>
      </c>
      <c r="B89" s="48" t="s">
        <v>40</v>
      </c>
      <c r="C89" s="47">
        <v>3</v>
      </c>
      <c r="D89" s="47"/>
      <c r="E89" s="47"/>
      <c r="F89" s="49" t="s">
        <v>45</v>
      </c>
      <c r="G89" s="135"/>
      <c r="H89" s="136"/>
      <c r="I89" s="92"/>
      <c r="J89" s="17"/>
    </row>
    <row r="90" spans="1:10" s="3" customFormat="1" ht="10.8" outlineLevel="1" thickBot="1" x14ac:dyDescent="0.25">
      <c r="A90" s="42">
        <v>2</v>
      </c>
      <c r="B90" s="43" t="s">
        <v>44</v>
      </c>
      <c r="C90" s="42"/>
      <c r="D90" s="42"/>
      <c r="E90" s="42"/>
      <c r="F90" s="44" t="s">
        <v>68</v>
      </c>
      <c r="G90" s="45">
        <f>+SUM(G91:G97)</f>
        <v>0</v>
      </c>
      <c r="H90" s="134">
        <f>+SUM(H91:H97)</f>
        <v>0</v>
      </c>
      <c r="I90" s="46"/>
      <c r="J90" s="17"/>
    </row>
    <row r="91" spans="1:10" s="3" customFormat="1" outlineLevel="2" x14ac:dyDescent="0.2">
      <c r="A91" s="47">
        <v>2</v>
      </c>
      <c r="B91" s="48" t="s">
        <v>44</v>
      </c>
      <c r="C91" s="47">
        <v>1</v>
      </c>
      <c r="D91" s="47"/>
      <c r="E91" s="47"/>
      <c r="F91" s="49" t="s">
        <v>69</v>
      </c>
      <c r="G91" s="135"/>
      <c r="H91" s="136"/>
      <c r="I91" s="92"/>
      <c r="J91" s="17"/>
    </row>
    <row r="92" spans="1:10" s="3" customFormat="1" outlineLevel="2" x14ac:dyDescent="0.2">
      <c r="A92" s="47">
        <v>2</v>
      </c>
      <c r="B92" s="48" t="s">
        <v>44</v>
      </c>
      <c r="C92" s="47">
        <v>2</v>
      </c>
      <c r="D92" s="47"/>
      <c r="E92" s="47"/>
      <c r="F92" s="49" t="s">
        <v>70</v>
      </c>
      <c r="G92" s="135"/>
      <c r="H92" s="136"/>
      <c r="I92" s="92"/>
      <c r="J92" s="17"/>
    </row>
    <row r="93" spans="1:10" s="3" customFormat="1" outlineLevel="2" x14ac:dyDescent="0.2">
      <c r="A93" s="47">
        <v>2</v>
      </c>
      <c r="B93" s="48" t="s">
        <v>44</v>
      </c>
      <c r="C93" s="47">
        <v>3</v>
      </c>
      <c r="D93" s="47"/>
      <c r="E93" s="47"/>
      <c r="F93" s="49" t="s">
        <v>71</v>
      </c>
      <c r="G93" s="135"/>
      <c r="H93" s="136"/>
      <c r="I93" s="92"/>
      <c r="J93" s="17"/>
    </row>
    <row r="94" spans="1:10" s="3" customFormat="1" outlineLevel="2" x14ac:dyDescent="0.2">
      <c r="A94" s="47">
        <v>2</v>
      </c>
      <c r="B94" s="48" t="s">
        <v>44</v>
      </c>
      <c r="C94" s="47">
        <v>4</v>
      </c>
      <c r="D94" s="47"/>
      <c r="E94" s="47"/>
      <c r="F94" s="49" t="s">
        <v>72</v>
      </c>
      <c r="G94" s="135"/>
      <c r="H94" s="136"/>
      <c r="I94" s="92"/>
      <c r="J94" s="17"/>
    </row>
    <row r="95" spans="1:10" s="3" customFormat="1" outlineLevel="2" x14ac:dyDescent="0.2">
      <c r="A95" s="47">
        <v>2</v>
      </c>
      <c r="B95" s="48" t="s">
        <v>44</v>
      </c>
      <c r="C95" s="47">
        <v>5</v>
      </c>
      <c r="D95" s="47"/>
      <c r="E95" s="47"/>
      <c r="F95" s="49" t="s">
        <v>73</v>
      </c>
      <c r="G95" s="135"/>
      <c r="H95" s="136"/>
      <c r="I95" s="92"/>
      <c r="J95" s="17"/>
    </row>
    <row r="96" spans="1:10" s="3" customFormat="1" outlineLevel="2" x14ac:dyDescent="0.2">
      <c r="A96" s="47">
        <v>2</v>
      </c>
      <c r="B96" s="48" t="s">
        <v>44</v>
      </c>
      <c r="C96" s="47">
        <v>6</v>
      </c>
      <c r="D96" s="47"/>
      <c r="E96" s="47"/>
      <c r="F96" s="49" t="s">
        <v>74</v>
      </c>
      <c r="G96" s="135"/>
      <c r="H96" s="136"/>
      <c r="I96" s="92"/>
      <c r="J96" s="17"/>
    </row>
    <row r="97" spans="1:10" s="3" customFormat="1" ht="10.8" outlineLevel="2" thickBot="1" x14ac:dyDescent="0.25">
      <c r="A97" s="47">
        <v>2</v>
      </c>
      <c r="B97" s="48" t="s">
        <v>44</v>
      </c>
      <c r="C97" s="47">
        <v>7</v>
      </c>
      <c r="D97" s="47"/>
      <c r="E97" s="47"/>
      <c r="F97" s="49" t="s">
        <v>75</v>
      </c>
      <c r="G97" s="135"/>
      <c r="H97" s="136"/>
      <c r="I97" s="92"/>
      <c r="J97" s="17"/>
    </row>
    <row r="98" spans="1:10" s="3" customFormat="1" ht="10.8" outlineLevel="1" thickBot="1" x14ac:dyDescent="0.25">
      <c r="A98" s="42">
        <v>2</v>
      </c>
      <c r="B98" s="43" t="s">
        <v>46</v>
      </c>
      <c r="C98" s="42"/>
      <c r="D98" s="42"/>
      <c r="E98" s="42"/>
      <c r="F98" s="44" t="s">
        <v>76</v>
      </c>
      <c r="G98" s="45">
        <f>+SUM(G99:G100)</f>
        <v>0</v>
      </c>
      <c r="H98" s="134">
        <f>+SUM(H99:H100)</f>
        <v>0</v>
      </c>
      <c r="I98" s="46"/>
      <c r="J98" s="17"/>
    </row>
    <row r="99" spans="1:10" s="3" customFormat="1" outlineLevel="2" x14ac:dyDescent="0.2">
      <c r="A99" s="47">
        <v>2</v>
      </c>
      <c r="B99" s="48" t="s">
        <v>46</v>
      </c>
      <c r="C99" s="47">
        <v>2</v>
      </c>
      <c r="D99" s="47"/>
      <c r="E99" s="47"/>
      <c r="F99" s="49" t="s">
        <v>77</v>
      </c>
      <c r="G99" s="135"/>
      <c r="H99" s="136"/>
      <c r="I99" s="92"/>
      <c r="J99" s="17"/>
    </row>
    <row r="100" spans="1:10" s="3" customFormat="1" ht="10.8" outlineLevel="2" thickBot="1" x14ac:dyDescent="0.25">
      <c r="A100" s="47">
        <v>2</v>
      </c>
      <c r="B100" s="48" t="s">
        <v>46</v>
      </c>
      <c r="C100" s="47">
        <v>3</v>
      </c>
      <c r="D100" s="47"/>
      <c r="E100" s="47"/>
      <c r="F100" s="49" t="s">
        <v>78</v>
      </c>
      <c r="G100" s="135"/>
      <c r="H100" s="136"/>
      <c r="I100" s="92"/>
      <c r="J100" s="17"/>
    </row>
    <row r="101" spans="1:10" s="3" customFormat="1" ht="10.8" outlineLevel="1" thickBot="1" x14ac:dyDescent="0.25">
      <c r="A101" s="42">
        <v>2</v>
      </c>
      <c r="B101" s="43" t="s">
        <v>79</v>
      </c>
      <c r="C101" s="42"/>
      <c r="D101" s="42"/>
      <c r="E101" s="42"/>
      <c r="F101" s="44" t="s">
        <v>80</v>
      </c>
      <c r="G101" s="45">
        <f>+SUM(G102:G104)</f>
        <v>0</v>
      </c>
      <c r="H101" s="134">
        <f>+SUM(H102:H104)</f>
        <v>0</v>
      </c>
      <c r="I101" s="46"/>
      <c r="J101" s="17"/>
    </row>
    <row r="102" spans="1:10" s="3" customFormat="1" outlineLevel="2" x14ac:dyDescent="0.2">
      <c r="A102" s="47">
        <v>2</v>
      </c>
      <c r="B102" s="48" t="s">
        <v>79</v>
      </c>
      <c r="C102" s="47">
        <v>1</v>
      </c>
      <c r="D102" s="47"/>
      <c r="E102" s="47"/>
      <c r="F102" s="49" t="s">
        <v>81</v>
      </c>
      <c r="G102" s="135"/>
      <c r="H102" s="136"/>
      <c r="I102" s="92"/>
      <c r="J102" s="17"/>
    </row>
    <row r="103" spans="1:10" s="3" customFormat="1" outlineLevel="2" x14ac:dyDescent="0.2">
      <c r="A103" s="47">
        <v>2</v>
      </c>
      <c r="B103" s="48" t="s">
        <v>79</v>
      </c>
      <c r="C103" s="47">
        <v>2</v>
      </c>
      <c r="D103" s="47"/>
      <c r="E103" s="47"/>
      <c r="F103" s="49" t="s">
        <v>37</v>
      </c>
      <c r="G103" s="135"/>
      <c r="H103" s="136"/>
      <c r="I103" s="92"/>
      <c r="J103" s="17"/>
    </row>
    <row r="104" spans="1:10" s="3" customFormat="1" ht="10.8" outlineLevel="2" thickBot="1" x14ac:dyDescent="0.25">
      <c r="A104" s="47">
        <v>2</v>
      </c>
      <c r="B104" s="48" t="s">
        <v>79</v>
      </c>
      <c r="C104" s="47">
        <v>3</v>
      </c>
      <c r="D104" s="47"/>
      <c r="E104" s="47"/>
      <c r="F104" s="49" t="s">
        <v>82</v>
      </c>
      <c r="G104" s="135"/>
      <c r="H104" s="136"/>
      <c r="I104" s="92"/>
      <c r="J104" s="17"/>
    </row>
    <row r="105" spans="1:10" s="3" customFormat="1" ht="10.8" outlineLevel="1" thickBot="1" x14ac:dyDescent="0.25">
      <c r="A105" s="42">
        <v>2</v>
      </c>
      <c r="B105" s="43" t="s">
        <v>48</v>
      </c>
      <c r="C105" s="42"/>
      <c r="D105" s="42"/>
      <c r="E105" s="42"/>
      <c r="F105" s="44" t="s">
        <v>83</v>
      </c>
      <c r="G105" s="137"/>
      <c r="H105" s="138"/>
      <c r="I105" s="46"/>
      <c r="J105" s="17"/>
    </row>
    <row r="106" spans="1:10" s="3" customFormat="1" ht="10.8" outlineLevel="1" thickBot="1" x14ac:dyDescent="0.25">
      <c r="A106" s="42">
        <v>2</v>
      </c>
      <c r="B106" s="43" t="s">
        <v>84</v>
      </c>
      <c r="C106" s="42"/>
      <c r="D106" s="42"/>
      <c r="E106" s="42"/>
      <c r="F106" s="44" t="s">
        <v>85</v>
      </c>
      <c r="G106" s="137"/>
      <c r="H106" s="138"/>
      <c r="I106" s="46"/>
      <c r="J106" s="17"/>
    </row>
    <row r="107" spans="1:10" s="3" customFormat="1" ht="10.8" outlineLevel="1" thickBot="1" x14ac:dyDescent="0.25">
      <c r="A107" s="42">
        <v>2</v>
      </c>
      <c r="B107" s="43" t="s">
        <v>86</v>
      </c>
      <c r="C107" s="42"/>
      <c r="D107" s="42"/>
      <c r="E107" s="42"/>
      <c r="F107" s="44" t="s">
        <v>87</v>
      </c>
      <c r="G107" s="45">
        <f>G108</f>
        <v>0</v>
      </c>
      <c r="H107" s="134">
        <f>H108</f>
        <v>0</v>
      </c>
      <c r="I107" s="46"/>
      <c r="J107" s="17"/>
    </row>
    <row r="108" spans="1:10" s="3" customFormat="1" ht="10.8" outlineLevel="2" thickBot="1" x14ac:dyDescent="0.25">
      <c r="A108" s="47">
        <v>2</v>
      </c>
      <c r="B108" s="48" t="s">
        <v>86</v>
      </c>
      <c r="C108" s="47" t="s">
        <v>88</v>
      </c>
      <c r="D108" s="47"/>
      <c r="E108" s="47"/>
      <c r="F108" s="49" t="s">
        <v>89</v>
      </c>
      <c r="G108" s="135"/>
      <c r="H108" s="136"/>
      <c r="I108" s="92"/>
      <c r="J108" s="17"/>
    </row>
    <row r="109" spans="1:10" s="3" customFormat="1" ht="10.8" outlineLevel="1" thickBot="1" x14ac:dyDescent="0.25">
      <c r="A109" s="42">
        <v>2</v>
      </c>
      <c r="B109" s="43" t="s">
        <v>90</v>
      </c>
      <c r="C109" s="42"/>
      <c r="D109" s="42"/>
      <c r="E109" s="42"/>
      <c r="F109" s="139" t="s">
        <v>91</v>
      </c>
      <c r="G109" s="140"/>
      <c r="H109" s="141"/>
      <c r="I109" s="142"/>
      <c r="J109" s="17"/>
    </row>
    <row r="110" spans="1:10" s="3" customFormat="1" ht="21.75" customHeight="1" thickBot="1" x14ac:dyDescent="0.25">
      <c r="A110" s="143" t="s">
        <v>92</v>
      </c>
      <c r="B110" s="143"/>
      <c r="C110" s="143"/>
      <c r="D110" s="143"/>
      <c r="E110" s="143"/>
      <c r="F110" s="144"/>
      <c r="G110" s="145">
        <f>G79+G26</f>
        <v>3265287586995.2495</v>
      </c>
      <c r="H110" s="146">
        <f>H79+H26</f>
        <v>3251114521588.5933</v>
      </c>
      <c r="I110" s="147"/>
      <c r="J110" s="17"/>
    </row>
    <row r="111" spans="1:10" s="3" customFormat="1" x14ac:dyDescent="0.2">
      <c r="A111" s="17"/>
      <c r="B111" s="17"/>
      <c r="C111" s="17"/>
      <c r="D111" s="17"/>
      <c r="E111" s="17"/>
      <c r="F111" s="17"/>
      <c r="G111" s="17"/>
      <c r="H111" s="17"/>
      <c r="I111" s="17"/>
      <c r="J111" s="17"/>
    </row>
    <row r="112" spans="1:10" s="3" customFormat="1" x14ac:dyDescent="0.2">
      <c r="A112" s="17"/>
      <c r="B112" s="17"/>
      <c r="C112" s="17"/>
      <c r="D112" s="17"/>
      <c r="E112" s="17"/>
      <c r="F112" s="17"/>
      <c r="G112" s="17"/>
      <c r="H112" s="17"/>
      <c r="I112" s="17"/>
      <c r="J112" s="17"/>
    </row>
    <row r="113" spans="1:10" s="3" customFormat="1" x14ac:dyDescent="0.2">
      <c r="A113" s="17"/>
      <c r="B113" s="17"/>
      <c r="C113" s="17"/>
      <c r="D113" s="17"/>
      <c r="E113" s="17"/>
      <c r="G113" s="17"/>
      <c r="H113" s="17"/>
      <c r="I113" s="17"/>
      <c r="J113" s="17"/>
    </row>
    <row r="114" spans="1:10" s="3" customFormat="1" ht="10.8" thickBot="1" x14ac:dyDescent="0.25">
      <c r="A114" s="17"/>
      <c r="B114" s="17"/>
      <c r="C114" s="17"/>
      <c r="D114" s="17"/>
      <c r="E114" s="17"/>
      <c r="F114" s="17" t="s">
        <v>93</v>
      </c>
      <c r="G114" s="148"/>
      <c r="H114" s="148"/>
      <c r="I114" s="17"/>
      <c r="J114" s="17"/>
    </row>
    <row r="115" spans="1:10" s="3" customFormat="1" ht="21.6" thickTop="1" thickBot="1" x14ac:dyDescent="0.25">
      <c r="A115" s="17"/>
      <c r="B115" s="17"/>
      <c r="C115" s="17"/>
      <c r="D115" s="17"/>
      <c r="E115" s="17"/>
      <c r="F115" s="149" t="s">
        <v>11</v>
      </c>
      <c r="G115" s="150" t="s">
        <v>12</v>
      </c>
      <c r="H115" s="150" t="s">
        <v>13</v>
      </c>
      <c r="I115" s="17"/>
      <c r="J115" s="17"/>
    </row>
    <row r="116" spans="1:10" s="3" customFormat="1" x14ac:dyDescent="0.2">
      <c r="A116" s="17"/>
      <c r="B116" s="17"/>
      <c r="C116" s="17"/>
      <c r="D116" s="17"/>
      <c r="E116" s="17"/>
      <c r="F116" s="151" t="s">
        <v>94</v>
      </c>
      <c r="G116" s="152">
        <f>G117+G118</f>
        <v>3265287586995.2495</v>
      </c>
      <c r="H116" s="152">
        <f>H117+H118</f>
        <v>3251114521588.5933</v>
      </c>
      <c r="I116" s="17"/>
      <c r="J116" s="17"/>
    </row>
    <row r="117" spans="1:10" s="3" customFormat="1" x14ac:dyDescent="0.2">
      <c r="A117" s="17"/>
      <c r="B117" s="17"/>
      <c r="C117" s="17"/>
      <c r="D117" s="17"/>
      <c r="E117" s="17"/>
      <c r="F117" s="153" t="s">
        <v>95</v>
      </c>
      <c r="G117" s="154">
        <f>G26</f>
        <v>2418030619012.2495</v>
      </c>
      <c r="H117" s="154">
        <f>H26</f>
        <v>2724572521588.5933</v>
      </c>
      <c r="I117" s="17"/>
      <c r="J117" s="17"/>
    </row>
    <row r="118" spans="1:10" s="3" customFormat="1" x14ac:dyDescent="0.2">
      <c r="A118" s="17"/>
      <c r="B118" s="17"/>
      <c r="C118" s="17"/>
      <c r="D118" s="17"/>
      <c r="E118" s="17"/>
      <c r="F118" s="155" t="s">
        <v>96</v>
      </c>
      <c r="G118" s="156">
        <f>G79</f>
        <v>847256967983</v>
      </c>
      <c r="H118" s="156">
        <f>H79</f>
        <v>526542000000</v>
      </c>
      <c r="I118" s="17"/>
      <c r="J118" s="17"/>
    </row>
    <row r="119" spans="1:10" hidden="1" x14ac:dyDescent="0.2">
      <c r="A119" s="2"/>
      <c r="B119" s="2"/>
      <c r="C119" s="2"/>
      <c r="D119" s="2"/>
      <c r="E119" s="2"/>
      <c r="F119" s="2"/>
      <c r="G119" s="2"/>
      <c r="H119" s="2"/>
      <c r="I119" s="2"/>
    </row>
    <row r="120" spans="1:10" hidden="1" x14ac:dyDescent="0.2">
      <c r="A120" s="2"/>
      <c r="B120" s="2"/>
      <c r="C120" s="2"/>
      <c r="D120" s="2"/>
      <c r="E120" s="2"/>
      <c r="F120" s="2"/>
      <c r="G120" s="2"/>
      <c r="H120" s="2"/>
      <c r="I120" s="2"/>
    </row>
    <row r="121" spans="1:10" hidden="1" x14ac:dyDescent="0.2">
      <c r="A121" s="2"/>
      <c r="B121" s="2"/>
      <c r="C121" s="2"/>
      <c r="D121" s="2"/>
      <c r="E121" s="2"/>
      <c r="F121" s="2"/>
      <c r="G121" s="2"/>
      <c r="H121" s="2"/>
      <c r="I121" s="2"/>
    </row>
    <row r="122" spans="1:10" hidden="1" x14ac:dyDescent="0.2">
      <c r="A122" s="2"/>
      <c r="B122" s="2"/>
      <c r="C122" s="2"/>
      <c r="D122" s="2"/>
      <c r="E122" s="2"/>
      <c r="F122" s="2"/>
      <c r="G122" s="2"/>
      <c r="H122" s="2"/>
      <c r="I122" s="2"/>
    </row>
    <row r="123" spans="1:10" hidden="1" x14ac:dyDescent="0.2">
      <c r="A123" s="2"/>
      <c r="B123" s="2"/>
      <c r="C123" s="2"/>
      <c r="D123" s="2"/>
      <c r="E123" s="2"/>
      <c r="F123" s="2"/>
      <c r="G123" s="2"/>
      <c r="H123" s="2"/>
      <c r="I123" s="2"/>
    </row>
    <row r="124" spans="1:10" hidden="1" x14ac:dyDescent="0.2">
      <c r="A124" s="2"/>
      <c r="B124" s="2"/>
      <c r="C124" s="2"/>
      <c r="D124" s="2"/>
      <c r="E124" s="2"/>
      <c r="F124" s="2"/>
      <c r="G124" s="2"/>
      <c r="H124" s="2"/>
      <c r="I124" s="2"/>
    </row>
    <row r="125" spans="1:10" hidden="1" x14ac:dyDescent="0.2">
      <c r="A125" s="2"/>
      <c r="B125" s="2"/>
      <c r="C125" s="2"/>
      <c r="D125" s="2"/>
      <c r="E125" s="2"/>
      <c r="F125" s="2"/>
      <c r="G125" s="2"/>
      <c r="H125" s="2"/>
      <c r="I125" s="2"/>
    </row>
    <row r="126" spans="1:10" hidden="1" x14ac:dyDescent="0.2">
      <c r="A126" s="2"/>
      <c r="B126" s="2"/>
      <c r="C126" s="2"/>
      <c r="D126" s="2"/>
      <c r="E126" s="2"/>
      <c r="F126" s="2"/>
      <c r="G126" s="2"/>
      <c r="H126" s="2"/>
      <c r="I126" s="2"/>
    </row>
    <row r="127" spans="1:10" hidden="1" x14ac:dyDescent="0.2">
      <c r="A127" s="2"/>
      <c r="B127" s="2"/>
      <c r="C127" s="2"/>
      <c r="D127" s="2"/>
      <c r="E127" s="2"/>
      <c r="F127" s="2"/>
      <c r="G127" s="2"/>
      <c r="H127" s="2"/>
      <c r="I127" s="2"/>
    </row>
    <row r="128" spans="1:10" hidden="1" x14ac:dyDescent="0.2">
      <c r="A128" s="2"/>
      <c r="B128" s="2"/>
      <c r="C128" s="2"/>
      <c r="D128" s="2"/>
      <c r="E128" s="2"/>
      <c r="F128" s="2"/>
      <c r="G128" s="2"/>
      <c r="H128" s="2"/>
      <c r="I128" s="2"/>
    </row>
  </sheetData>
  <sheetProtection algorithmName="SHA-512" hashValue="kr0Bhqv96q7xEsH1yZR5gWTrPX20oO20MbfbaMS2aZgvqvxCW0lg3nLAny1nKwvYyLT6wHye/oU8r5hRoJAOWA==" saltValue="FEDQcHL+qc3KCQEur8TkAw==" spinCount="100000" sheet="1" formatColumns="0" selectLockedCells="1"/>
  <dataConsolidate/>
  <mergeCells count="12">
    <mergeCell ref="A24:E24"/>
    <mergeCell ref="F24:F25"/>
    <mergeCell ref="G24:G25"/>
    <mergeCell ref="H24:H25"/>
    <mergeCell ref="I24:I25"/>
    <mergeCell ref="A110:F110"/>
    <mergeCell ref="A1:I1"/>
    <mergeCell ref="A2:I2"/>
    <mergeCell ref="A3:I3"/>
    <mergeCell ref="B5:E5"/>
    <mergeCell ref="B6:E6"/>
    <mergeCell ref="B7:E7"/>
  </mergeCells>
  <pageMargins left="0.7" right="0.7" top="0.75" bottom="0.75" header="0.3" footer="0.3"/>
  <pageSetup scale="4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Formulario 1.1- Ingresos E.P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Aurora Bohorquez</dc:creator>
  <cp:lastModifiedBy>Aurora Bohorquez</cp:lastModifiedBy>
  <dcterms:created xsi:type="dcterms:W3CDTF">2025-11-26T15:59:52Z</dcterms:created>
  <dcterms:modified xsi:type="dcterms:W3CDTF">2025-11-26T16:00:43Z</dcterms:modified>
</cp:coreProperties>
</file>